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19430" windowHeight="11030" firstSheet="8" activeTab="8"/>
  </bookViews>
  <sheets>
    <sheet name="AED022" sheetId="1" state="hidden" r:id="rId1"/>
    <sheet name="AED06" sheetId="2" state="hidden" r:id="rId2"/>
    <sheet name="FOLK1" sheetId="7" state="hidden" r:id="rId3"/>
    <sheet name="RESI01" sheetId="8" state="hidden" r:id="rId4"/>
    <sheet name="Modtagere_AED06 " sheetId="9" state="hidden" r:id="rId5"/>
    <sheet name="Timer_AED022" sheetId="11" state="hidden" r:id="rId6"/>
    <sheet name="AED021" sheetId="13" state="hidden" r:id="rId7"/>
    <sheet name="Ark1" sheetId="14" state="hidden" r:id="rId8"/>
    <sheet name="tabel til komm" sheetId="15" r:id="rId9"/>
  </sheets>
  <definedNames>
    <definedName name="_xlnm.Database">'AED022'!$A$2:$E$596</definedName>
  </definedNames>
  <calcPr calcId="145621"/>
  <pivotCaches>
    <pivotCache cacheId="0" r:id="rId10"/>
    <pivotCache cacheId="1" r:id="rId11"/>
    <pivotCache cacheId="2" r:id="rId12"/>
    <pivotCache cacheId="3" r:id="rId13"/>
    <pivotCache cacheId="4" r:id="rId14"/>
  </pivotCaches>
</workbook>
</file>

<file path=xl/calcChain.xml><?xml version="1.0" encoding="utf-8"?>
<calcChain xmlns="http://schemas.openxmlformats.org/spreadsheetml/2006/main">
  <c r="J104" i="15" l="1"/>
  <c r="J103" i="15"/>
  <c r="J102" i="15"/>
  <c r="J101" i="15"/>
  <c r="J100" i="15"/>
  <c r="J99" i="15"/>
  <c r="J98" i="15"/>
  <c r="J97" i="15"/>
  <c r="J95" i="15"/>
  <c r="J94" i="15"/>
  <c r="J93" i="15"/>
  <c r="J92" i="15"/>
  <c r="J91" i="15"/>
  <c r="J90" i="15"/>
  <c r="J88" i="15"/>
  <c r="J87" i="15"/>
  <c r="J86" i="15"/>
  <c r="J85" i="15"/>
  <c r="J84" i="15"/>
  <c r="J83" i="15"/>
  <c r="J82" i="15"/>
  <c r="J81" i="15"/>
  <c r="J80" i="15"/>
  <c r="J78" i="15"/>
  <c r="J77" i="15"/>
  <c r="J76" i="15"/>
  <c r="J75" i="15"/>
  <c r="J74" i="15"/>
  <c r="J73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4" i="15"/>
  <c r="J13" i="15"/>
  <c r="J12" i="15"/>
  <c r="J11" i="15"/>
  <c r="J10" i="15"/>
  <c r="J9" i="15"/>
  <c r="J8" i="15"/>
  <c r="J7" i="15"/>
  <c r="J5" i="15"/>
  <c r="I104" i="15"/>
  <c r="H104" i="15"/>
  <c r="I103" i="15"/>
  <c r="H103" i="15"/>
  <c r="I102" i="15"/>
  <c r="H102" i="15"/>
  <c r="I101" i="15"/>
  <c r="H101" i="15"/>
  <c r="I100" i="15"/>
  <c r="H100" i="15"/>
  <c r="I99" i="15"/>
  <c r="H99" i="15"/>
  <c r="I98" i="15"/>
  <c r="H98" i="15"/>
  <c r="I97" i="15"/>
  <c r="H97" i="15"/>
  <c r="I96" i="15"/>
  <c r="H96" i="15"/>
  <c r="I95" i="15"/>
  <c r="H95" i="15"/>
  <c r="I94" i="15"/>
  <c r="H94" i="15"/>
  <c r="I93" i="15"/>
  <c r="H93" i="15"/>
  <c r="I92" i="15"/>
  <c r="H92" i="15"/>
  <c r="I91" i="15"/>
  <c r="H91" i="15"/>
  <c r="I90" i="15"/>
  <c r="H90" i="15"/>
  <c r="I89" i="15"/>
  <c r="H89" i="15"/>
  <c r="I88" i="15"/>
  <c r="H88" i="15"/>
  <c r="I87" i="15"/>
  <c r="H87" i="15"/>
  <c r="I86" i="15"/>
  <c r="H86" i="15"/>
  <c r="I85" i="15"/>
  <c r="H85" i="15"/>
  <c r="I84" i="15"/>
  <c r="H84" i="15"/>
  <c r="I83" i="15"/>
  <c r="H83" i="15"/>
  <c r="I82" i="15"/>
  <c r="H82" i="15"/>
  <c r="I81" i="15"/>
  <c r="H81" i="15"/>
  <c r="I80" i="15"/>
  <c r="H80" i="15"/>
  <c r="I79" i="15"/>
  <c r="H79" i="15"/>
  <c r="I78" i="15"/>
  <c r="H78" i="15"/>
  <c r="I77" i="15"/>
  <c r="H77" i="15"/>
  <c r="I76" i="15"/>
  <c r="H76" i="15"/>
  <c r="I75" i="15"/>
  <c r="H75" i="15"/>
  <c r="I74" i="15"/>
  <c r="H74" i="15"/>
  <c r="I73" i="15"/>
  <c r="H73" i="15"/>
  <c r="I72" i="15"/>
  <c r="H72" i="15"/>
  <c r="I71" i="15"/>
  <c r="H71" i="15"/>
  <c r="I70" i="15"/>
  <c r="H70" i="15"/>
  <c r="I69" i="15"/>
  <c r="H69" i="15"/>
  <c r="I68" i="15"/>
  <c r="H68" i="15"/>
  <c r="I67" i="15"/>
  <c r="H67" i="15"/>
  <c r="I66" i="15"/>
  <c r="H66" i="15"/>
  <c r="I65" i="15"/>
  <c r="H65" i="15"/>
  <c r="I64" i="15"/>
  <c r="H64" i="15"/>
  <c r="I63" i="15"/>
  <c r="H63" i="15"/>
  <c r="I62" i="15"/>
  <c r="H62" i="15"/>
  <c r="I61" i="15"/>
  <c r="H61" i="15"/>
  <c r="I60" i="15"/>
  <c r="H60" i="15"/>
  <c r="I59" i="15"/>
  <c r="H59" i="15"/>
  <c r="I58" i="15"/>
  <c r="H58" i="15"/>
  <c r="I57" i="15"/>
  <c r="H57" i="15"/>
  <c r="I56" i="15"/>
  <c r="H56" i="15"/>
  <c r="I55" i="15"/>
  <c r="H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I47" i="15"/>
  <c r="H47" i="15"/>
  <c r="I46" i="15"/>
  <c r="H46" i="15"/>
  <c r="I45" i="15"/>
  <c r="H45" i="15"/>
  <c r="I44" i="15"/>
  <c r="H44" i="15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I33" i="15"/>
  <c r="H33" i="15"/>
  <c r="I32" i="15"/>
  <c r="H32" i="15"/>
  <c r="I31" i="15"/>
  <c r="H31" i="15"/>
  <c r="I30" i="15"/>
  <c r="H30" i="15"/>
  <c r="I29" i="15"/>
  <c r="H29" i="15"/>
  <c r="I28" i="15"/>
  <c r="H28" i="15"/>
  <c r="I27" i="15"/>
  <c r="H27" i="15"/>
  <c r="I26" i="15"/>
  <c r="H26" i="15"/>
  <c r="I25" i="15"/>
  <c r="H25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5" i="15"/>
  <c r="H5" i="15"/>
  <c r="G104" i="15"/>
  <c r="G103" i="15"/>
  <c r="G102" i="15"/>
  <c r="G101" i="15"/>
  <c r="G100" i="15"/>
  <c r="G99" i="15"/>
  <c r="G98" i="15"/>
  <c r="G97" i="15"/>
  <c r="G95" i="15"/>
  <c r="G94" i="15"/>
  <c r="G93" i="15"/>
  <c r="G92" i="15"/>
  <c r="G91" i="15"/>
  <c r="G90" i="15"/>
  <c r="G88" i="15"/>
  <c r="G87" i="15"/>
  <c r="G86" i="15"/>
  <c r="G85" i="15"/>
  <c r="G84" i="15"/>
  <c r="G83" i="15"/>
  <c r="G82" i="15"/>
  <c r="G81" i="15"/>
  <c r="G80" i="15"/>
  <c r="G78" i="15"/>
  <c r="G77" i="15"/>
  <c r="G76" i="15"/>
  <c r="G75" i="15"/>
  <c r="G74" i="15"/>
  <c r="G73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4" i="15"/>
  <c r="G13" i="15"/>
  <c r="G12" i="15"/>
  <c r="G11" i="15"/>
  <c r="G10" i="15"/>
  <c r="G9" i="15"/>
  <c r="G8" i="15"/>
  <c r="G7" i="15"/>
  <c r="G5" i="15"/>
  <c r="F5" i="15"/>
  <c r="F104" i="15"/>
  <c r="E104" i="15"/>
  <c r="F103" i="15"/>
  <c r="E103" i="15"/>
  <c r="F102" i="15"/>
  <c r="E102" i="15"/>
  <c r="F101" i="15"/>
  <c r="E101" i="15"/>
  <c r="F100" i="15"/>
  <c r="E100" i="15"/>
  <c r="F99" i="15"/>
  <c r="E99" i="15"/>
  <c r="F98" i="15"/>
  <c r="E98" i="15"/>
  <c r="F97" i="15"/>
  <c r="E97" i="15"/>
  <c r="F96" i="15"/>
  <c r="F95" i="15"/>
  <c r="E95" i="15"/>
  <c r="F94" i="15"/>
  <c r="E94" i="15"/>
  <c r="F93" i="15"/>
  <c r="E93" i="15"/>
  <c r="F92" i="15"/>
  <c r="E92" i="15"/>
  <c r="F91" i="15"/>
  <c r="E91" i="15"/>
  <c r="F90" i="15"/>
  <c r="E90" i="15"/>
  <c r="F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F78" i="15"/>
  <c r="E78" i="15"/>
  <c r="F77" i="15"/>
  <c r="E77" i="15"/>
  <c r="F76" i="15"/>
  <c r="E76" i="15"/>
  <c r="F75" i="15"/>
  <c r="E75" i="15"/>
  <c r="F74" i="15"/>
  <c r="E74" i="15"/>
  <c r="F73" i="15"/>
  <c r="E73" i="15"/>
  <c r="F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F7" i="15"/>
  <c r="E7" i="15"/>
  <c r="E5" i="15"/>
  <c r="D104" i="15"/>
  <c r="D103" i="15"/>
  <c r="D102" i="15"/>
  <c r="D101" i="15"/>
  <c r="D100" i="15"/>
  <c r="D99" i="15"/>
  <c r="D98" i="15"/>
  <c r="D97" i="15"/>
  <c r="D95" i="15"/>
  <c r="D94" i="15"/>
  <c r="D93" i="15"/>
  <c r="D92" i="15"/>
  <c r="D91" i="15"/>
  <c r="D90" i="15"/>
  <c r="D88" i="15"/>
  <c r="D87" i="15"/>
  <c r="D86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4" i="15"/>
  <c r="D13" i="15"/>
  <c r="D12" i="15"/>
  <c r="D11" i="15"/>
  <c r="D10" i="15"/>
  <c r="D9" i="15"/>
  <c r="D8" i="15"/>
  <c r="D7" i="15"/>
  <c r="D5" i="15"/>
  <c r="C104" i="15"/>
  <c r="B104" i="15"/>
  <c r="A104" i="15"/>
  <c r="C103" i="15"/>
  <c r="B103" i="15"/>
  <c r="A103" i="15"/>
  <c r="C102" i="15"/>
  <c r="B102" i="15"/>
  <c r="A102" i="15"/>
  <c r="C101" i="15"/>
  <c r="B101" i="15"/>
  <c r="A101" i="15"/>
  <c r="C100" i="15"/>
  <c r="B100" i="15"/>
  <c r="A100" i="15"/>
  <c r="C99" i="15"/>
  <c r="B99" i="15"/>
  <c r="A99" i="15"/>
  <c r="C98" i="15"/>
  <c r="B98" i="15"/>
  <c r="A98" i="15"/>
  <c r="C97" i="15"/>
  <c r="B97" i="15"/>
  <c r="A97" i="15"/>
  <c r="C96" i="15"/>
  <c r="B96" i="15"/>
  <c r="A96" i="15"/>
  <c r="C95" i="15"/>
  <c r="B95" i="15"/>
  <c r="A95" i="15"/>
  <c r="C94" i="15"/>
  <c r="B94" i="15"/>
  <c r="A94" i="15"/>
  <c r="C93" i="15"/>
  <c r="B93" i="15"/>
  <c r="A93" i="15"/>
  <c r="C92" i="15"/>
  <c r="B92" i="15"/>
  <c r="A92" i="15"/>
  <c r="C91" i="15"/>
  <c r="B91" i="15"/>
  <c r="A91" i="15"/>
  <c r="C90" i="15"/>
  <c r="B90" i="15"/>
  <c r="A90" i="15"/>
  <c r="C89" i="15"/>
  <c r="B89" i="15"/>
  <c r="A89" i="15"/>
  <c r="C88" i="15"/>
  <c r="B88" i="15"/>
  <c r="A88" i="15"/>
  <c r="C87" i="15"/>
  <c r="B87" i="15"/>
  <c r="A87" i="15"/>
  <c r="C86" i="15"/>
  <c r="B86" i="15"/>
  <c r="A86" i="15"/>
  <c r="C85" i="15"/>
  <c r="B85" i="15"/>
  <c r="A85" i="15"/>
  <c r="C84" i="15"/>
  <c r="B84" i="15"/>
  <c r="A84" i="15"/>
  <c r="C83" i="15"/>
  <c r="B83" i="15"/>
  <c r="A83" i="15"/>
  <c r="C82" i="15"/>
  <c r="B82" i="15"/>
  <c r="A82" i="15"/>
  <c r="C81" i="15"/>
  <c r="B81" i="15"/>
  <c r="A81" i="15"/>
  <c r="C80" i="15"/>
  <c r="B80" i="15"/>
  <c r="A80" i="15"/>
  <c r="C79" i="15"/>
  <c r="B79" i="15"/>
  <c r="A79" i="15"/>
  <c r="C78" i="15"/>
  <c r="B78" i="15"/>
  <c r="A78" i="15"/>
  <c r="C77" i="15"/>
  <c r="B77" i="15"/>
  <c r="A77" i="15"/>
  <c r="C76" i="15"/>
  <c r="B76" i="15"/>
  <c r="A76" i="15"/>
  <c r="C75" i="15"/>
  <c r="B75" i="15"/>
  <c r="A75" i="15"/>
  <c r="C74" i="15"/>
  <c r="B74" i="15"/>
  <c r="A74" i="15"/>
  <c r="C73" i="15"/>
  <c r="B73" i="15"/>
  <c r="A73" i="15"/>
  <c r="C72" i="15"/>
  <c r="B72" i="15"/>
  <c r="A72" i="15"/>
  <c r="C71" i="15"/>
  <c r="B71" i="15"/>
  <c r="A71" i="15"/>
  <c r="C70" i="15"/>
  <c r="B70" i="15"/>
  <c r="A70" i="15"/>
  <c r="C69" i="15"/>
  <c r="B69" i="15"/>
  <c r="A69" i="15"/>
  <c r="C68" i="15"/>
  <c r="B68" i="15"/>
  <c r="A68" i="15"/>
  <c r="C67" i="15"/>
  <c r="B67" i="15"/>
  <c r="A67" i="15"/>
  <c r="C66" i="15"/>
  <c r="B66" i="15"/>
  <c r="A66" i="15"/>
  <c r="C65" i="15"/>
  <c r="B65" i="15"/>
  <c r="A65" i="15"/>
  <c r="C64" i="15"/>
  <c r="B64" i="15"/>
  <c r="A64" i="15"/>
  <c r="C63" i="15"/>
  <c r="B63" i="15"/>
  <c r="A63" i="15"/>
  <c r="C62" i="15"/>
  <c r="B62" i="15"/>
  <c r="A62" i="15"/>
  <c r="C61" i="15"/>
  <c r="B61" i="15"/>
  <c r="A61" i="15"/>
  <c r="C60" i="15"/>
  <c r="B60" i="15"/>
  <c r="A60" i="15"/>
  <c r="C59" i="15"/>
  <c r="B59" i="15"/>
  <c r="A59" i="15"/>
  <c r="C58" i="15"/>
  <c r="B58" i="15"/>
  <c r="A58" i="15"/>
  <c r="C57" i="15"/>
  <c r="B57" i="15"/>
  <c r="A57" i="15"/>
  <c r="C56" i="15"/>
  <c r="B56" i="15"/>
  <c r="A56" i="15"/>
  <c r="C55" i="15"/>
  <c r="B55" i="15"/>
  <c r="A55" i="15"/>
  <c r="C54" i="15"/>
  <c r="B54" i="15"/>
  <c r="A54" i="15"/>
  <c r="C53" i="15"/>
  <c r="B53" i="15"/>
  <c r="A53" i="15"/>
  <c r="C52" i="15"/>
  <c r="B52" i="15"/>
  <c r="A52" i="15"/>
  <c r="C51" i="15"/>
  <c r="B51" i="15"/>
  <c r="A51" i="15"/>
  <c r="C50" i="15"/>
  <c r="B50" i="15"/>
  <c r="A50" i="15"/>
  <c r="C49" i="15"/>
  <c r="B49" i="15"/>
  <c r="A49" i="15"/>
  <c r="C48" i="15"/>
  <c r="B48" i="15"/>
  <c r="A48" i="15"/>
  <c r="C47" i="15"/>
  <c r="B47" i="15"/>
  <c r="A47" i="15"/>
  <c r="C46" i="15"/>
  <c r="B46" i="15"/>
  <c r="A46" i="15"/>
  <c r="C45" i="15"/>
  <c r="B45" i="15"/>
  <c r="A45" i="15"/>
  <c r="C44" i="15"/>
  <c r="B44" i="15"/>
  <c r="A44" i="15"/>
  <c r="C43" i="15"/>
  <c r="B43" i="15"/>
  <c r="A43" i="15"/>
  <c r="C42" i="15"/>
  <c r="B42" i="15"/>
  <c r="A42" i="15"/>
  <c r="C41" i="15"/>
  <c r="B41" i="15"/>
  <c r="A41" i="15"/>
  <c r="C40" i="15"/>
  <c r="B40" i="15"/>
  <c r="A40" i="15"/>
  <c r="C39" i="15"/>
  <c r="B39" i="15"/>
  <c r="A39" i="15"/>
  <c r="C38" i="15"/>
  <c r="B38" i="15"/>
  <c r="A38" i="15"/>
  <c r="C37" i="15"/>
  <c r="B37" i="15"/>
  <c r="A37" i="15"/>
  <c r="C36" i="15"/>
  <c r="B36" i="15"/>
  <c r="A36" i="15"/>
  <c r="C35" i="15"/>
  <c r="B35" i="15"/>
  <c r="A35" i="15"/>
  <c r="C34" i="15"/>
  <c r="B34" i="15"/>
  <c r="A34" i="15"/>
  <c r="C33" i="15"/>
  <c r="B33" i="15"/>
  <c r="A33" i="15"/>
  <c r="C32" i="15"/>
  <c r="B32" i="15"/>
  <c r="A32" i="15"/>
  <c r="C31" i="15"/>
  <c r="B31" i="15"/>
  <c r="A31" i="15"/>
  <c r="C30" i="15"/>
  <c r="B30" i="15"/>
  <c r="A30" i="15"/>
  <c r="C29" i="15"/>
  <c r="B29" i="15"/>
  <c r="A29" i="15"/>
  <c r="C28" i="15"/>
  <c r="B28" i="15"/>
  <c r="A28" i="15"/>
  <c r="C27" i="15"/>
  <c r="B27" i="15"/>
  <c r="A27" i="15"/>
  <c r="C26" i="15"/>
  <c r="B26" i="15"/>
  <c r="A26" i="15"/>
  <c r="C25" i="15"/>
  <c r="B25" i="15"/>
  <c r="A25" i="15"/>
  <c r="C24" i="15"/>
  <c r="B24" i="15"/>
  <c r="A24" i="15"/>
  <c r="C23" i="15"/>
  <c r="B23" i="15"/>
  <c r="A23" i="15"/>
  <c r="C22" i="15"/>
  <c r="B22" i="15"/>
  <c r="A22" i="15"/>
  <c r="C21" i="15"/>
  <c r="B21" i="15"/>
  <c r="A21" i="15"/>
  <c r="C20" i="15"/>
  <c r="B20" i="15"/>
  <c r="A20" i="15"/>
  <c r="C19" i="15"/>
  <c r="B19" i="15"/>
  <c r="A19" i="15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5" i="15"/>
  <c r="B5" i="15"/>
  <c r="A5" i="15"/>
  <c r="M3" i="14" l="1"/>
  <c r="L3" i="14"/>
  <c r="F11" i="14"/>
  <c r="F13" i="14"/>
  <c r="F15" i="14"/>
  <c r="F17" i="14"/>
  <c r="F19" i="14"/>
  <c r="F21" i="14"/>
  <c r="F23" i="14"/>
  <c r="F25" i="14"/>
  <c r="F27" i="14"/>
  <c r="F29" i="14"/>
  <c r="F31" i="14"/>
  <c r="F33" i="14"/>
  <c r="F35" i="14"/>
  <c r="F37" i="14"/>
  <c r="F39" i="14"/>
  <c r="F41" i="14"/>
  <c r="F43" i="14"/>
  <c r="F45" i="14"/>
  <c r="F47" i="14"/>
  <c r="F49" i="14"/>
  <c r="F51" i="14"/>
  <c r="F53" i="14"/>
  <c r="F55" i="14"/>
  <c r="F57" i="14"/>
  <c r="F59" i="14"/>
  <c r="F61" i="14"/>
  <c r="F63" i="14"/>
  <c r="F65" i="14"/>
  <c r="F67" i="14"/>
  <c r="F69" i="14"/>
  <c r="F71" i="14"/>
  <c r="F73" i="14"/>
  <c r="F75" i="14"/>
  <c r="F77" i="14"/>
  <c r="F79" i="14"/>
  <c r="F81" i="14"/>
  <c r="F83" i="14"/>
  <c r="F85" i="14"/>
  <c r="F87" i="14"/>
  <c r="F89" i="14"/>
  <c r="F91" i="14"/>
  <c r="F93" i="14"/>
  <c r="F95" i="14"/>
  <c r="F99" i="14"/>
  <c r="G11" i="14"/>
  <c r="G13" i="14"/>
  <c r="G15" i="14"/>
  <c r="G17" i="14"/>
  <c r="G19" i="14"/>
  <c r="G21" i="14"/>
  <c r="G23" i="14"/>
  <c r="G25" i="14"/>
  <c r="G27" i="14"/>
  <c r="G29" i="14"/>
  <c r="G31" i="14"/>
  <c r="G33" i="14"/>
  <c r="G35" i="14"/>
  <c r="G37" i="14"/>
  <c r="G39" i="14"/>
  <c r="G41" i="14"/>
  <c r="G43" i="14"/>
  <c r="G45" i="14"/>
  <c r="G47" i="14"/>
  <c r="G49" i="14"/>
  <c r="G51" i="14"/>
  <c r="G53" i="14"/>
  <c r="G55" i="14"/>
  <c r="G57" i="14"/>
  <c r="G59" i="14"/>
  <c r="G61" i="14"/>
  <c r="G63" i="14"/>
  <c r="G65" i="14"/>
  <c r="G67" i="14"/>
  <c r="G69" i="14"/>
  <c r="G71" i="14"/>
  <c r="G73" i="14"/>
  <c r="G75" i="14"/>
  <c r="G77" i="14"/>
  <c r="G79" i="14"/>
  <c r="G81" i="14"/>
  <c r="G83" i="14"/>
  <c r="G85" i="14"/>
  <c r="G87" i="14"/>
  <c r="G89" i="14"/>
  <c r="G91" i="14"/>
  <c r="G93" i="14"/>
  <c r="G95" i="14"/>
  <c r="G97" i="14"/>
  <c r="G99" i="14"/>
  <c r="F96" i="14"/>
  <c r="F100" i="14"/>
  <c r="F12" i="14"/>
  <c r="F14" i="14"/>
  <c r="F16" i="14"/>
  <c r="F18" i="14"/>
  <c r="F20" i="14"/>
  <c r="F22" i="14"/>
  <c r="F24" i="14"/>
  <c r="F26" i="14"/>
  <c r="F28" i="14"/>
  <c r="F30" i="14"/>
  <c r="F32" i="14"/>
  <c r="F34" i="14"/>
  <c r="F36" i="14"/>
  <c r="F38" i="14"/>
  <c r="F40" i="14"/>
  <c r="F42" i="14"/>
  <c r="F44" i="14"/>
  <c r="F46" i="14"/>
  <c r="F48" i="14"/>
  <c r="F50" i="14"/>
  <c r="F52" i="14"/>
  <c r="F54" i="14"/>
  <c r="F56" i="14"/>
  <c r="F58" i="14"/>
  <c r="F60" i="14"/>
  <c r="F62" i="14"/>
  <c r="F64" i="14"/>
  <c r="F66" i="14"/>
  <c r="F68" i="14"/>
  <c r="F70" i="14"/>
  <c r="F72" i="14"/>
  <c r="F74" i="14"/>
  <c r="F76" i="14"/>
  <c r="F78" i="14"/>
  <c r="F80" i="14"/>
  <c r="F82" i="14"/>
  <c r="F84" i="14"/>
  <c r="F86" i="14"/>
  <c r="F88" i="14"/>
  <c r="F90" i="14"/>
  <c r="F92" i="14"/>
  <c r="F94" i="14"/>
  <c r="F98" i="14"/>
  <c r="G12" i="14"/>
  <c r="G14" i="14"/>
  <c r="G16" i="14"/>
  <c r="G18" i="14"/>
  <c r="G20" i="14"/>
  <c r="G22" i="14"/>
  <c r="G24" i="14"/>
  <c r="G26" i="14"/>
  <c r="G28" i="14"/>
  <c r="G30" i="14"/>
  <c r="G32" i="14"/>
  <c r="G34" i="14"/>
  <c r="G36" i="14"/>
  <c r="G38" i="14"/>
  <c r="G40" i="14"/>
  <c r="G42" i="14"/>
  <c r="G44" i="14"/>
  <c r="G46" i="14"/>
  <c r="G48" i="14"/>
  <c r="G50" i="14"/>
  <c r="G52" i="14"/>
  <c r="G54" i="14"/>
  <c r="G56" i="14"/>
  <c r="G58" i="14"/>
  <c r="G60" i="14"/>
  <c r="G62" i="14"/>
  <c r="G64" i="14"/>
  <c r="G66" i="14"/>
  <c r="G68" i="14"/>
  <c r="G70" i="14"/>
  <c r="G72" i="14"/>
  <c r="G74" i="14"/>
  <c r="G76" i="14"/>
  <c r="G78" i="14"/>
  <c r="G80" i="14"/>
  <c r="G82" i="14"/>
  <c r="G84" i="14"/>
  <c r="G86" i="14"/>
  <c r="G88" i="14"/>
  <c r="G90" i="14"/>
  <c r="G92" i="14"/>
  <c r="G94" i="14"/>
  <c r="G96" i="14"/>
  <c r="G98" i="14"/>
  <c r="G100" i="14"/>
  <c r="F97" i="14"/>
  <c r="F4" i="14"/>
  <c r="F8" i="14"/>
  <c r="G4" i="14"/>
  <c r="G6" i="14"/>
  <c r="G8" i="14"/>
  <c r="G10" i="14"/>
  <c r="F9" i="14"/>
  <c r="F5" i="14"/>
  <c r="F7" i="14"/>
  <c r="G5" i="14"/>
  <c r="G7" i="14"/>
  <c r="G9" i="14"/>
  <c r="F6" i="14"/>
  <c r="F10" i="14"/>
  <c r="G3" i="14"/>
  <c r="F3" i="14"/>
  <c r="H3" i="14" l="1"/>
  <c r="I3" i="14" s="1"/>
  <c r="H9" i="14"/>
  <c r="I9" i="14" s="1"/>
  <c r="H7" i="14"/>
  <c r="I7" i="14" s="1"/>
  <c r="H5" i="14"/>
  <c r="I5" i="14" s="1"/>
  <c r="H10" i="14"/>
  <c r="I10" i="14" s="1"/>
  <c r="H8" i="14"/>
  <c r="I8" i="14" s="1"/>
  <c r="H6" i="14"/>
  <c r="I6" i="14" s="1"/>
  <c r="H4" i="14"/>
  <c r="I4" i="14" s="1"/>
  <c r="H100" i="14"/>
  <c r="I100" i="14" s="1"/>
  <c r="H98" i="14"/>
  <c r="I98" i="14" s="1"/>
  <c r="H96" i="14"/>
  <c r="I96" i="14" s="1"/>
  <c r="H94" i="14"/>
  <c r="I94" i="14" s="1"/>
  <c r="H92" i="14"/>
  <c r="I92" i="14" s="1"/>
  <c r="H90" i="14"/>
  <c r="I90" i="14" s="1"/>
  <c r="H88" i="14"/>
  <c r="I88" i="14" s="1"/>
  <c r="H86" i="14"/>
  <c r="I86" i="14" s="1"/>
  <c r="H84" i="14"/>
  <c r="I84" i="14" s="1"/>
  <c r="H82" i="14"/>
  <c r="I82" i="14" s="1"/>
  <c r="H80" i="14"/>
  <c r="I80" i="14" s="1"/>
  <c r="H78" i="14"/>
  <c r="I78" i="14" s="1"/>
  <c r="H76" i="14"/>
  <c r="I76" i="14" s="1"/>
  <c r="H74" i="14"/>
  <c r="I74" i="14" s="1"/>
  <c r="H72" i="14"/>
  <c r="I72" i="14" s="1"/>
  <c r="H70" i="14"/>
  <c r="I70" i="14" s="1"/>
  <c r="H68" i="14"/>
  <c r="I68" i="14" s="1"/>
  <c r="H66" i="14"/>
  <c r="I66" i="14" s="1"/>
  <c r="H64" i="14"/>
  <c r="I64" i="14" s="1"/>
  <c r="H62" i="14"/>
  <c r="I62" i="14" s="1"/>
  <c r="H60" i="14"/>
  <c r="I60" i="14" s="1"/>
  <c r="H58" i="14"/>
  <c r="I58" i="14" s="1"/>
  <c r="H56" i="14"/>
  <c r="I56" i="14" s="1"/>
  <c r="H54" i="14"/>
  <c r="I54" i="14" s="1"/>
  <c r="H52" i="14"/>
  <c r="I52" i="14" s="1"/>
  <c r="H50" i="14"/>
  <c r="I50" i="14" s="1"/>
  <c r="H48" i="14"/>
  <c r="I48" i="14" s="1"/>
  <c r="H46" i="14"/>
  <c r="I46" i="14" s="1"/>
  <c r="H44" i="14"/>
  <c r="I44" i="14" s="1"/>
  <c r="H42" i="14"/>
  <c r="I42" i="14" s="1"/>
  <c r="H40" i="14"/>
  <c r="I40" i="14" s="1"/>
  <c r="H38" i="14"/>
  <c r="I38" i="14" s="1"/>
  <c r="H36" i="14"/>
  <c r="I36" i="14" s="1"/>
  <c r="H34" i="14"/>
  <c r="I34" i="14" s="1"/>
  <c r="H32" i="14"/>
  <c r="I32" i="14" s="1"/>
  <c r="H30" i="14"/>
  <c r="I30" i="14" s="1"/>
  <c r="H28" i="14"/>
  <c r="I28" i="14" s="1"/>
  <c r="H26" i="14"/>
  <c r="I26" i="14" s="1"/>
  <c r="H24" i="14"/>
  <c r="I24" i="14" s="1"/>
  <c r="H22" i="14"/>
  <c r="I22" i="14" s="1"/>
  <c r="H20" i="14"/>
  <c r="I20" i="14" s="1"/>
  <c r="H18" i="14"/>
  <c r="I18" i="14" s="1"/>
  <c r="H16" i="14"/>
  <c r="I16" i="14" s="1"/>
  <c r="H14" i="14"/>
  <c r="I14" i="14" s="1"/>
  <c r="H12" i="14"/>
  <c r="I12" i="14" s="1"/>
  <c r="H99" i="14"/>
  <c r="I99" i="14" s="1"/>
  <c r="H97" i="14"/>
  <c r="I97" i="14" s="1"/>
  <c r="H95" i="14"/>
  <c r="I95" i="14" s="1"/>
  <c r="H93" i="14"/>
  <c r="I93" i="14" s="1"/>
  <c r="H91" i="14"/>
  <c r="I91" i="14" s="1"/>
  <c r="H89" i="14"/>
  <c r="I89" i="14" s="1"/>
  <c r="H87" i="14"/>
  <c r="I87" i="14" s="1"/>
  <c r="H85" i="14"/>
  <c r="I85" i="14" s="1"/>
  <c r="H83" i="14"/>
  <c r="I83" i="14" s="1"/>
  <c r="H81" i="14"/>
  <c r="I81" i="14" s="1"/>
  <c r="H79" i="14"/>
  <c r="I79" i="14" s="1"/>
  <c r="H77" i="14"/>
  <c r="I77" i="14" s="1"/>
  <c r="H75" i="14"/>
  <c r="I75" i="14" s="1"/>
  <c r="H73" i="14"/>
  <c r="I73" i="14" s="1"/>
  <c r="H71" i="14"/>
  <c r="I71" i="14" s="1"/>
  <c r="H69" i="14"/>
  <c r="I69" i="14" s="1"/>
  <c r="H67" i="14"/>
  <c r="I67" i="14" s="1"/>
  <c r="H65" i="14"/>
  <c r="I65" i="14" s="1"/>
  <c r="H63" i="14"/>
  <c r="I63" i="14" s="1"/>
  <c r="H61" i="14"/>
  <c r="I61" i="14" s="1"/>
  <c r="H59" i="14"/>
  <c r="I59" i="14" s="1"/>
  <c r="H57" i="14"/>
  <c r="I57" i="14" s="1"/>
  <c r="H55" i="14"/>
  <c r="I55" i="14" s="1"/>
  <c r="H53" i="14"/>
  <c r="I53" i="14" s="1"/>
  <c r="H51" i="14"/>
  <c r="I51" i="14" s="1"/>
  <c r="H49" i="14"/>
  <c r="I49" i="14" s="1"/>
  <c r="H47" i="14"/>
  <c r="I47" i="14" s="1"/>
  <c r="H45" i="14"/>
  <c r="I45" i="14" s="1"/>
  <c r="H43" i="14"/>
  <c r="I43" i="14" s="1"/>
  <c r="H41" i="14"/>
  <c r="I41" i="14" s="1"/>
  <c r="H39" i="14"/>
  <c r="I39" i="14" s="1"/>
  <c r="H37" i="14"/>
  <c r="I37" i="14" s="1"/>
  <c r="H35" i="14"/>
  <c r="I35" i="14" s="1"/>
  <c r="H33" i="14"/>
  <c r="I33" i="14" s="1"/>
  <c r="H31" i="14"/>
  <c r="I31" i="14" s="1"/>
  <c r="H29" i="14"/>
  <c r="I29" i="14" s="1"/>
  <c r="H27" i="14"/>
  <c r="I27" i="14" s="1"/>
  <c r="H25" i="14"/>
  <c r="I25" i="14" s="1"/>
  <c r="H23" i="14"/>
  <c r="I23" i="14" s="1"/>
  <c r="H21" i="14"/>
  <c r="I21" i="14" s="1"/>
  <c r="H19" i="14"/>
  <c r="I19" i="14" s="1"/>
  <c r="H17" i="14"/>
  <c r="I17" i="14" s="1"/>
  <c r="H15" i="14"/>
  <c r="I15" i="14" s="1"/>
  <c r="H13" i="14"/>
  <c r="I13" i="14" s="1"/>
  <c r="H11" i="14"/>
  <c r="I11" i="14" s="1"/>
  <c r="M13" i="13"/>
  <c r="C50" i="14"/>
  <c r="B10" i="14"/>
  <c r="B18" i="14"/>
  <c r="B26" i="14"/>
  <c r="B34" i="14"/>
  <c r="B42" i="14"/>
  <c r="B50" i="14"/>
  <c r="B58" i="14"/>
  <c r="B66" i="14"/>
  <c r="B74" i="14"/>
  <c r="B82" i="14"/>
  <c r="B90" i="14"/>
  <c r="B98" i="14"/>
  <c r="C25" i="14"/>
  <c r="C51" i="14"/>
  <c r="C75" i="14"/>
  <c r="C4" i="14"/>
  <c r="C12" i="14"/>
  <c r="C20" i="14"/>
  <c r="C28" i="14"/>
  <c r="C36" i="14"/>
  <c r="C44" i="14"/>
  <c r="C54" i="14"/>
  <c r="C62" i="14"/>
  <c r="C70" i="14"/>
  <c r="C78" i="14"/>
  <c r="C86" i="14"/>
  <c r="C94" i="14"/>
  <c r="C5" i="14"/>
  <c r="C27" i="14"/>
  <c r="C47" i="14"/>
  <c r="C71" i="14"/>
  <c r="C95" i="14"/>
  <c r="B9" i="14"/>
  <c r="B17" i="14"/>
  <c r="B25" i="14"/>
  <c r="B33" i="14"/>
  <c r="B41" i="14"/>
  <c r="B49" i="14"/>
  <c r="B57" i="14"/>
  <c r="B65" i="14"/>
  <c r="B73" i="14"/>
  <c r="B81" i="14"/>
  <c r="B89" i="14"/>
  <c r="B97" i="14"/>
  <c r="C17" i="14"/>
  <c r="C41" i="14"/>
  <c r="C91" i="14"/>
  <c r="B4" i="14"/>
  <c r="B12" i="14"/>
  <c r="B20" i="14"/>
  <c r="B28" i="14"/>
  <c r="B36" i="14"/>
  <c r="B44" i="14"/>
  <c r="B52" i="14"/>
  <c r="B60" i="14"/>
  <c r="B68" i="14"/>
  <c r="B76" i="14"/>
  <c r="B84" i="14"/>
  <c r="B92" i="14"/>
  <c r="B100" i="14"/>
  <c r="C29" i="14"/>
  <c r="C57" i="14"/>
  <c r="C81" i="14"/>
  <c r="C6" i="14"/>
  <c r="C14" i="14"/>
  <c r="C22" i="14"/>
  <c r="C30" i="14"/>
  <c r="C38" i="14"/>
  <c r="C46" i="14"/>
  <c r="C56" i="14"/>
  <c r="C64" i="14"/>
  <c r="C72" i="14"/>
  <c r="C80" i="14"/>
  <c r="C88" i="14"/>
  <c r="C96" i="14"/>
  <c r="C9" i="14"/>
  <c r="C33" i="14"/>
  <c r="C53" i="14"/>
  <c r="C77" i="14"/>
  <c r="C99" i="14"/>
  <c r="B11" i="14"/>
  <c r="B19" i="14"/>
  <c r="B27" i="14"/>
  <c r="B35" i="14"/>
  <c r="B43" i="14"/>
  <c r="B51" i="14"/>
  <c r="B59" i="14"/>
  <c r="B67" i="14"/>
  <c r="B75" i="14"/>
  <c r="B83" i="14"/>
  <c r="B91" i="14"/>
  <c r="B99" i="14"/>
  <c r="C23" i="14"/>
  <c r="C49" i="14"/>
  <c r="C73" i="14"/>
  <c r="C97" i="14"/>
  <c r="C79" i="14"/>
  <c r="B6" i="14"/>
  <c r="B14" i="14"/>
  <c r="B22" i="14"/>
  <c r="B30" i="14"/>
  <c r="B38" i="14"/>
  <c r="B46" i="14"/>
  <c r="B54" i="14"/>
  <c r="B62" i="14"/>
  <c r="B70" i="14"/>
  <c r="B78" i="14"/>
  <c r="B86" i="14"/>
  <c r="B94" i="14"/>
  <c r="C11" i="14"/>
  <c r="C35" i="14"/>
  <c r="C63" i="14"/>
  <c r="C87" i="14"/>
  <c r="C8" i="14"/>
  <c r="C16" i="14"/>
  <c r="C24" i="14"/>
  <c r="C32" i="14"/>
  <c r="C40" i="14"/>
  <c r="C48" i="14"/>
  <c r="C58" i="14"/>
  <c r="C66" i="14"/>
  <c r="C74" i="14"/>
  <c r="C82" i="14"/>
  <c r="C90" i="14"/>
  <c r="C98" i="14"/>
  <c r="C15" i="14"/>
  <c r="C39" i="14"/>
  <c r="C59" i="14"/>
  <c r="C83" i="14"/>
  <c r="B5" i="14"/>
  <c r="B13" i="14"/>
  <c r="B21" i="14"/>
  <c r="B29" i="14"/>
  <c r="B37" i="14"/>
  <c r="B45" i="14"/>
  <c r="B53" i="14"/>
  <c r="B61" i="14"/>
  <c r="B69" i="14"/>
  <c r="B77" i="14"/>
  <c r="B85" i="14"/>
  <c r="B93" i="14"/>
  <c r="C7" i="14"/>
  <c r="C31" i="14"/>
  <c r="C55" i="14"/>
  <c r="C3" i="14"/>
  <c r="B8" i="14"/>
  <c r="B16" i="14"/>
  <c r="B24" i="14"/>
  <c r="B32" i="14"/>
  <c r="B40" i="14"/>
  <c r="B48" i="14"/>
  <c r="B56" i="14"/>
  <c r="B64" i="14"/>
  <c r="B72" i="14"/>
  <c r="B80" i="14"/>
  <c r="B88" i="14"/>
  <c r="B96" i="14"/>
  <c r="C19" i="14"/>
  <c r="C43" i="14"/>
  <c r="C69" i="14"/>
  <c r="C93" i="14"/>
  <c r="C10" i="14"/>
  <c r="C18" i="14"/>
  <c r="C26" i="14"/>
  <c r="C34" i="14"/>
  <c r="C42" i="14"/>
  <c r="C52" i="14"/>
  <c r="C60" i="14"/>
  <c r="C68" i="14"/>
  <c r="C76" i="14"/>
  <c r="C84" i="14"/>
  <c r="C92" i="14"/>
  <c r="C100" i="14"/>
  <c r="C21" i="14"/>
  <c r="C45" i="14"/>
  <c r="C65" i="14"/>
  <c r="C89" i="14"/>
  <c r="B7" i="14"/>
  <c r="B15" i="14"/>
  <c r="B23" i="14"/>
  <c r="B31" i="14"/>
  <c r="B39" i="14"/>
  <c r="B47" i="14"/>
  <c r="B55" i="14"/>
  <c r="B63" i="14"/>
  <c r="B71" i="14"/>
  <c r="B79" i="14"/>
  <c r="B87" i="14"/>
  <c r="B95" i="14"/>
  <c r="C13" i="14"/>
  <c r="C37" i="14"/>
  <c r="C61" i="14"/>
  <c r="C85" i="14"/>
  <c r="B3" i="14"/>
  <c r="C67" i="14"/>
  <c r="D67" i="14" l="1"/>
  <c r="E67" i="14" s="1"/>
  <c r="D85" i="14"/>
  <c r="E85" i="14" s="1"/>
  <c r="D61" i="14"/>
  <c r="E61" i="14" s="1"/>
  <c r="D37" i="14"/>
  <c r="E37" i="14" s="1"/>
  <c r="D13" i="14"/>
  <c r="E13" i="14" s="1"/>
  <c r="D89" i="14"/>
  <c r="E89" i="14" s="1"/>
  <c r="D65" i="14"/>
  <c r="E65" i="14" s="1"/>
  <c r="D45" i="14"/>
  <c r="E45" i="14" s="1"/>
  <c r="D21" i="14"/>
  <c r="E21" i="14" s="1"/>
  <c r="D100" i="14"/>
  <c r="E100" i="14" s="1"/>
  <c r="D92" i="14"/>
  <c r="E92" i="14" s="1"/>
  <c r="D84" i="14"/>
  <c r="E84" i="14" s="1"/>
  <c r="D76" i="14"/>
  <c r="E76" i="14" s="1"/>
  <c r="D68" i="14"/>
  <c r="E68" i="14" s="1"/>
  <c r="D60" i="14"/>
  <c r="E60" i="14" s="1"/>
  <c r="D52" i="14"/>
  <c r="E52" i="14" s="1"/>
  <c r="D42" i="14"/>
  <c r="E42" i="14" s="1"/>
  <c r="D34" i="14"/>
  <c r="E34" i="14" s="1"/>
  <c r="D26" i="14"/>
  <c r="E26" i="14" s="1"/>
  <c r="D18" i="14"/>
  <c r="E18" i="14" s="1"/>
  <c r="D10" i="14"/>
  <c r="E10" i="14" s="1"/>
  <c r="D93" i="14"/>
  <c r="E93" i="14" s="1"/>
  <c r="D69" i="14"/>
  <c r="E69" i="14" s="1"/>
  <c r="D43" i="14"/>
  <c r="E43" i="14" s="1"/>
  <c r="D19" i="14"/>
  <c r="E19" i="14" s="1"/>
  <c r="D3" i="14"/>
  <c r="E3" i="14" s="1"/>
  <c r="D55" i="14"/>
  <c r="E55" i="14" s="1"/>
  <c r="D31" i="14"/>
  <c r="E31" i="14" s="1"/>
  <c r="D7" i="14"/>
  <c r="E7" i="14" s="1"/>
  <c r="D83" i="14"/>
  <c r="E83" i="14" s="1"/>
  <c r="D59" i="14"/>
  <c r="E59" i="14" s="1"/>
  <c r="D39" i="14"/>
  <c r="E39" i="14" s="1"/>
  <c r="D15" i="14"/>
  <c r="E15" i="14" s="1"/>
  <c r="D98" i="14"/>
  <c r="E98" i="14" s="1"/>
  <c r="D90" i="14"/>
  <c r="E90" i="14" s="1"/>
  <c r="D82" i="14"/>
  <c r="E82" i="14" s="1"/>
  <c r="D74" i="14"/>
  <c r="E74" i="14" s="1"/>
  <c r="D66" i="14"/>
  <c r="E66" i="14" s="1"/>
  <c r="D58" i="14"/>
  <c r="E58" i="14" s="1"/>
  <c r="D48" i="14"/>
  <c r="E48" i="14" s="1"/>
  <c r="D40" i="14"/>
  <c r="E40" i="14" s="1"/>
  <c r="D32" i="14"/>
  <c r="E32" i="14" s="1"/>
  <c r="D24" i="14"/>
  <c r="E24" i="14" s="1"/>
  <c r="D16" i="14"/>
  <c r="E16" i="14" s="1"/>
  <c r="D8" i="14"/>
  <c r="E8" i="14" s="1"/>
  <c r="D87" i="14"/>
  <c r="E87" i="14" s="1"/>
  <c r="D63" i="14"/>
  <c r="E63" i="14" s="1"/>
  <c r="D35" i="14"/>
  <c r="E35" i="14" s="1"/>
  <c r="D11" i="14"/>
  <c r="E11" i="14" s="1"/>
  <c r="D79" i="14"/>
  <c r="E79" i="14" s="1"/>
  <c r="D97" i="14"/>
  <c r="E97" i="14" s="1"/>
  <c r="D73" i="14"/>
  <c r="E73" i="14" s="1"/>
  <c r="D49" i="14"/>
  <c r="E49" i="14" s="1"/>
  <c r="D23" i="14"/>
  <c r="E23" i="14" s="1"/>
  <c r="D99" i="14"/>
  <c r="E99" i="14" s="1"/>
  <c r="D77" i="14"/>
  <c r="E77" i="14" s="1"/>
  <c r="D53" i="14"/>
  <c r="E53" i="14" s="1"/>
  <c r="D33" i="14"/>
  <c r="E33" i="14" s="1"/>
  <c r="D9" i="14"/>
  <c r="E9" i="14" s="1"/>
  <c r="D96" i="14"/>
  <c r="E96" i="14" s="1"/>
  <c r="D88" i="14"/>
  <c r="E88" i="14" s="1"/>
  <c r="D80" i="14"/>
  <c r="E80" i="14" s="1"/>
  <c r="D72" i="14"/>
  <c r="E72" i="14" s="1"/>
  <c r="D64" i="14"/>
  <c r="E64" i="14" s="1"/>
  <c r="D56" i="14"/>
  <c r="E56" i="14" s="1"/>
  <c r="D46" i="14"/>
  <c r="E46" i="14" s="1"/>
  <c r="D38" i="14"/>
  <c r="E38" i="14" s="1"/>
  <c r="D30" i="14"/>
  <c r="E30" i="14" s="1"/>
  <c r="D22" i="14"/>
  <c r="E22" i="14" s="1"/>
  <c r="D14" i="14"/>
  <c r="E14" i="14" s="1"/>
  <c r="D6" i="14"/>
  <c r="E6" i="14" s="1"/>
  <c r="D81" i="14"/>
  <c r="E81" i="14" s="1"/>
  <c r="D57" i="14"/>
  <c r="E57" i="14" s="1"/>
  <c r="D29" i="14"/>
  <c r="E29" i="14" s="1"/>
  <c r="D91" i="14"/>
  <c r="E91" i="14" s="1"/>
  <c r="D41" i="14"/>
  <c r="E41" i="14" s="1"/>
  <c r="D17" i="14"/>
  <c r="E17" i="14" s="1"/>
  <c r="D95" i="14"/>
  <c r="E95" i="14" s="1"/>
  <c r="D71" i="14"/>
  <c r="E71" i="14" s="1"/>
  <c r="D47" i="14"/>
  <c r="E47" i="14" s="1"/>
  <c r="D27" i="14"/>
  <c r="E27" i="14" s="1"/>
  <c r="D5" i="14"/>
  <c r="E5" i="14" s="1"/>
  <c r="D94" i="14"/>
  <c r="E94" i="14" s="1"/>
  <c r="D86" i="14"/>
  <c r="E86" i="14" s="1"/>
  <c r="D78" i="14"/>
  <c r="E78" i="14" s="1"/>
  <c r="D70" i="14"/>
  <c r="E70" i="14" s="1"/>
  <c r="D62" i="14"/>
  <c r="E62" i="14" s="1"/>
  <c r="D54" i="14"/>
  <c r="E54" i="14" s="1"/>
  <c r="D44" i="14"/>
  <c r="E44" i="14" s="1"/>
  <c r="D36" i="14"/>
  <c r="E36" i="14" s="1"/>
  <c r="D28" i="14"/>
  <c r="E28" i="14" s="1"/>
  <c r="D20" i="14"/>
  <c r="E20" i="14" s="1"/>
  <c r="D12" i="14"/>
  <c r="E12" i="14" s="1"/>
  <c r="D4" i="14"/>
  <c r="E4" i="14" s="1"/>
  <c r="D75" i="14"/>
  <c r="E75" i="14" s="1"/>
  <c r="D51" i="14"/>
  <c r="E51" i="14" s="1"/>
  <c r="D25" i="14"/>
  <c r="E25" i="14" s="1"/>
  <c r="D50" i="14"/>
  <c r="E50" i="14" s="1"/>
  <c r="C4" i="11"/>
  <c r="B4" i="11"/>
  <c r="P4" i="1"/>
  <c r="B13" i="11"/>
  <c r="B21" i="11"/>
  <c r="B29" i="11"/>
  <c r="B9" i="11"/>
  <c r="B17" i="11"/>
  <c r="B25" i="11"/>
  <c r="B33" i="11"/>
  <c r="B41" i="11"/>
  <c r="B11" i="11"/>
  <c r="B27" i="11"/>
  <c r="B39" i="11"/>
  <c r="B49" i="11"/>
  <c r="B57" i="11"/>
  <c r="B65" i="11"/>
  <c r="B73" i="11"/>
  <c r="B81" i="11"/>
  <c r="B89" i="11"/>
  <c r="B97" i="11"/>
  <c r="C7" i="11"/>
  <c r="C15" i="11"/>
  <c r="C23" i="11"/>
  <c r="C31" i="11"/>
  <c r="C39" i="11"/>
  <c r="C47" i="11"/>
  <c r="C55" i="11"/>
  <c r="C63" i="11"/>
  <c r="C71" i="11"/>
  <c r="C79" i="11"/>
  <c r="C87" i="11"/>
  <c r="C95" i="11"/>
  <c r="C103" i="11"/>
  <c r="B14" i="11"/>
  <c r="B22" i="11"/>
  <c r="B30" i="11"/>
  <c r="B38" i="11"/>
  <c r="B46" i="11"/>
  <c r="B54" i="11"/>
  <c r="B62" i="11"/>
  <c r="B70" i="11"/>
  <c r="B78" i="11"/>
  <c r="B86" i="11"/>
  <c r="B94" i="11"/>
  <c r="B102" i="11"/>
  <c r="C14" i="11"/>
  <c r="C22" i="11"/>
  <c r="C30" i="11"/>
  <c r="C38" i="11"/>
  <c r="C46" i="11"/>
  <c r="C54" i="11"/>
  <c r="C62" i="11"/>
  <c r="C70" i="11"/>
  <c r="C78" i="11"/>
  <c r="C86" i="11"/>
  <c r="C94" i="11"/>
  <c r="C102" i="11"/>
  <c r="K4" i="1"/>
  <c r="K13" i="1"/>
  <c r="K29" i="1"/>
  <c r="K45" i="1"/>
  <c r="K61" i="1"/>
  <c r="K77" i="1"/>
  <c r="K93" i="1"/>
  <c r="B15" i="11"/>
  <c r="B31" i="11"/>
  <c r="B43" i="11"/>
  <c r="B51" i="11"/>
  <c r="B59" i="11"/>
  <c r="B67" i="11"/>
  <c r="B75" i="11"/>
  <c r="B83" i="11"/>
  <c r="B91" i="11"/>
  <c r="B99" i="11"/>
  <c r="C9" i="11"/>
  <c r="C17" i="11"/>
  <c r="C25" i="11"/>
  <c r="C33" i="11"/>
  <c r="C41" i="11"/>
  <c r="C49" i="11"/>
  <c r="C57" i="11"/>
  <c r="C65" i="11"/>
  <c r="C73" i="11"/>
  <c r="C81" i="11"/>
  <c r="C89" i="11"/>
  <c r="C97" i="11"/>
  <c r="B8" i="11"/>
  <c r="B16" i="11"/>
  <c r="B24" i="11"/>
  <c r="B32" i="11"/>
  <c r="B40" i="11"/>
  <c r="B48" i="11"/>
  <c r="B56" i="11"/>
  <c r="B64" i="11"/>
  <c r="B72" i="11"/>
  <c r="B80" i="11"/>
  <c r="B88" i="11"/>
  <c r="B96" i="11"/>
  <c r="C8" i="11"/>
  <c r="C16" i="11"/>
  <c r="C24" i="11"/>
  <c r="C32" i="11"/>
  <c r="C40" i="11"/>
  <c r="C48" i="11"/>
  <c r="C56" i="11"/>
  <c r="C64" i="11"/>
  <c r="C72" i="11"/>
  <c r="C80" i="11"/>
  <c r="C88" i="11"/>
  <c r="C96" i="11"/>
  <c r="C6" i="11"/>
  <c r="K17" i="1"/>
  <c r="K33" i="1"/>
  <c r="K49" i="1"/>
  <c r="K65" i="1"/>
  <c r="K81" i="1"/>
  <c r="K97" i="1"/>
  <c r="K14" i="1"/>
  <c r="K30" i="1"/>
  <c r="K46" i="1"/>
  <c r="K62" i="1"/>
  <c r="K78" i="1"/>
  <c r="K94" i="1"/>
  <c r="K15" i="1"/>
  <c r="K31" i="1"/>
  <c r="K47" i="1"/>
  <c r="K63" i="1"/>
  <c r="K79" i="1"/>
  <c r="K95" i="1"/>
  <c r="K16" i="1"/>
  <c r="K32" i="1"/>
  <c r="K48" i="1"/>
  <c r="K64" i="1"/>
  <c r="K80" i="1"/>
  <c r="K96" i="1"/>
  <c r="B7" i="11"/>
  <c r="B37" i="11"/>
  <c r="B55" i="11"/>
  <c r="B19" i="11"/>
  <c r="B35" i="11"/>
  <c r="B45" i="11"/>
  <c r="B53" i="11"/>
  <c r="B61" i="11"/>
  <c r="B69" i="11"/>
  <c r="B77" i="11"/>
  <c r="B85" i="11"/>
  <c r="B93" i="11"/>
  <c r="B101" i="11"/>
  <c r="C11" i="11"/>
  <c r="C19" i="11"/>
  <c r="C27" i="11"/>
  <c r="C35" i="11"/>
  <c r="C43" i="11"/>
  <c r="C51" i="11"/>
  <c r="C59" i="11"/>
  <c r="C67" i="11"/>
  <c r="C75" i="11"/>
  <c r="C83" i="11"/>
  <c r="C91" i="11"/>
  <c r="C99" i="11"/>
  <c r="B10" i="11"/>
  <c r="B18" i="11"/>
  <c r="B26" i="11"/>
  <c r="B34" i="11"/>
  <c r="B42" i="11"/>
  <c r="B50" i="11"/>
  <c r="B58" i="11"/>
  <c r="B66" i="11"/>
  <c r="B74" i="11"/>
  <c r="B82" i="11"/>
  <c r="B90" i="11"/>
  <c r="B98" i="11"/>
  <c r="C10" i="11"/>
  <c r="C18" i="11"/>
  <c r="C26" i="11"/>
  <c r="C34" i="11"/>
  <c r="C42" i="11"/>
  <c r="C50" i="11"/>
  <c r="C58" i="11"/>
  <c r="C66" i="11"/>
  <c r="C74" i="11"/>
  <c r="C82" i="11"/>
  <c r="C90" i="11"/>
  <c r="C98" i="11"/>
  <c r="B6" i="11"/>
  <c r="K5" i="1"/>
  <c r="K21" i="1"/>
  <c r="K37" i="1"/>
  <c r="K53" i="1"/>
  <c r="K69" i="1"/>
  <c r="K85" i="1"/>
  <c r="K101" i="1"/>
  <c r="K18" i="1"/>
  <c r="K34" i="1"/>
  <c r="K50" i="1"/>
  <c r="K66" i="1"/>
  <c r="K82" i="1"/>
  <c r="K98" i="1"/>
  <c r="K19" i="1"/>
  <c r="K35" i="1"/>
  <c r="K51" i="1"/>
  <c r="K67" i="1"/>
  <c r="K83" i="1"/>
  <c r="K99" i="1"/>
  <c r="K20" i="1"/>
  <c r="K36" i="1"/>
  <c r="K52" i="1"/>
  <c r="K68" i="1"/>
  <c r="K84" i="1"/>
  <c r="K100" i="1"/>
  <c r="B23" i="11"/>
  <c r="B47" i="11"/>
  <c r="B63" i="11"/>
  <c r="B95" i="11"/>
  <c r="C29" i="11"/>
  <c r="C61" i="11"/>
  <c r="C93" i="11"/>
  <c r="B28" i="11"/>
  <c r="B60" i="11"/>
  <c r="B92" i="11"/>
  <c r="C28" i="11"/>
  <c r="C60" i="11"/>
  <c r="C92" i="11"/>
  <c r="K9" i="1"/>
  <c r="K73" i="1"/>
  <c r="K22" i="1"/>
  <c r="K54" i="1"/>
  <c r="K86" i="1"/>
  <c r="K23" i="1"/>
  <c r="K55" i="1"/>
  <c r="K87" i="1"/>
  <c r="K24" i="1"/>
  <c r="K56" i="1"/>
  <c r="K88" i="1"/>
  <c r="C12" i="11"/>
  <c r="K41" i="1"/>
  <c r="K7" i="1"/>
  <c r="K71" i="1"/>
  <c r="K40" i="1"/>
  <c r="K10" i="1"/>
  <c r="K75" i="1"/>
  <c r="K76" i="1"/>
  <c r="B71" i="11"/>
  <c r="B103" i="11"/>
  <c r="C37" i="11"/>
  <c r="C69" i="11"/>
  <c r="C101" i="11"/>
  <c r="B36" i="11"/>
  <c r="B68" i="11"/>
  <c r="B100" i="11"/>
  <c r="C36" i="11"/>
  <c r="C68" i="11"/>
  <c r="C100" i="11"/>
  <c r="K25" i="1"/>
  <c r="K89" i="1"/>
  <c r="K26" i="1"/>
  <c r="K58" i="1"/>
  <c r="K90" i="1"/>
  <c r="K27" i="1"/>
  <c r="K59" i="1"/>
  <c r="K91" i="1"/>
  <c r="K28" i="1"/>
  <c r="K60" i="1"/>
  <c r="K92" i="1"/>
  <c r="B76" i="11"/>
  <c r="K6" i="1"/>
  <c r="K70" i="1"/>
  <c r="K39" i="1"/>
  <c r="K8" i="1"/>
  <c r="K72" i="1"/>
  <c r="K42" i="1"/>
  <c r="K43" i="1"/>
  <c r="B79" i="11"/>
  <c r="C13" i="11"/>
  <c r="C45" i="11"/>
  <c r="C77" i="11"/>
  <c r="B12" i="11"/>
  <c r="B44" i="11"/>
  <c r="C44" i="11"/>
  <c r="C76" i="11"/>
  <c r="K38" i="1"/>
  <c r="K11" i="1"/>
  <c r="K44" i="1"/>
  <c r="B87" i="11"/>
  <c r="C21" i="11"/>
  <c r="C53" i="11"/>
  <c r="C85" i="11"/>
  <c r="B20" i="11"/>
  <c r="B52" i="11"/>
  <c r="B84" i="11"/>
  <c r="C20" i="11"/>
  <c r="C52" i="11"/>
  <c r="C84" i="11"/>
  <c r="K57" i="1"/>
  <c r="K74" i="1"/>
  <c r="K12" i="1"/>
  <c r="F4" i="11"/>
  <c r="G4" i="11"/>
  <c r="F21" i="11"/>
  <c r="F53" i="11"/>
  <c r="F85" i="11"/>
  <c r="G19" i="11"/>
  <c r="G51" i="11"/>
  <c r="G83" i="11"/>
  <c r="F18" i="11"/>
  <c r="F50" i="11"/>
  <c r="F82" i="11"/>
  <c r="G18" i="11"/>
  <c r="G50" i="11"/>
  <c r="G82" i="11"/>
  <c r="F15" i="11"/>
  <c r="F47" i="11"/>
  <c r="F79" i="11"/>
  <c r="G13" i="11"/>
  <c r="G45" i="11"/>
  <c r="G77" i="11"/>
  <c r="F12" i="11"/>
  <c r="F9" i="11"/>
  <c r="F41" i="11"/>
  <c r="F73" i="11"/>
  <c r="G7" i="11"/>
  <c r="G39" i="11"/>
  <c r="G71" i="11"/>
  <c r="G103" i="11"/>
  <c r="F38" i="11"/>
  <c r="F70" i="11"/>
  <c r="F102" i="11"/>
  <c r="G38" i="11"/>
  <c r="G70" i="11"/>
  <c r="G102" i="11"/>
  <c r="F91" i="11"/>
  <c r="F24" i="11"/>
  <c r="F96" i="11"/>
  <c r="G64" i="11"/>
  <c r="G33" i="11"/>
  <c r="F52" i="11"/>
  <c r="G20" i="11"/>
  <c r="G84" i="11"/>
  <c r="F44" i="11"/>
  <c r="G76" i="11"/>
  <c r="F11" i="11"/>
  <c r="G41" i="11"/>
  <c r="F56" i="11"/>
  <c r="G24" i="11"/>
  <c r="G88" i="11"/>
  <c r="G49" i="11"/>
  <c r="G28" i="11"/>
  <c r="F29" i="11"/>
  <c r="F61" i="11"/>
  <c r="F93" i="11"/>
  <c r="G27" i="11"/>
  <c r="G59" i="11"/>
  <c r="G91" i="11"/>
  <c r="F26" i="11"/>
  <c r="F58" i="11"/>
  <c r="F90" i="11"/>
  <c r="G26" i="11"/>
  <c r="G58" i="11"/>
  <c r="G90" i="11"/>
  <c r="F23" i="11"/>
  <c r="F55" i="11"/>
  <c r="F87" i="11"/>
  <c r="G21" i="11"/>
  <c r="G53" i="11"/>
  <c r="G85" i="11"/>
  <c r="F20" i="11"/>
  <c r="F17" i="11"/>
  <c r="F49" i="11"/>
  <c r="F81" i="11"/>
  <c r="G15" i="11"/>
  <c r="G47" i="11"/>
  <c r="G79" i="11"/>
  <c r="F14" i="11"/>
  <c r="F46" i="11"/>
  <c r="F78" i="11"/>
  <c r="G14" i="11"/>
  <c r="G46" i="11"/>
  <c r="G78" i="11"/>
  <c r="G25" i="11"/>
  <c r="F48" i="11"/>
  <c r="G16" i="11"/>
  <c r="G80" i="11"/>
  <c r="F35" i="11"/>
  <c r="G65" i="11"/>
  <c r="F68" i="11"/>
  <c r="G36" i="11"/>
  <c r="G100" i="11"/>
  <c r="F19" i="11"/>
  <c r="F76" i="11"/>
  <c r="F43" i="11"/>
  <c r="G73" i="11"/>
  <c r="F72" i="11"/>
  <c r="G40" i="11"/>
  <c r="G6" i="11"/>
  <c r="F16" i="11"/>
  <c r="G60" i="11"/>
  <c r="F37" i="11"/>
  <c r="F69" i="11"/>
  <c r="F101" i="11"/>
  <c r="G35" i="11"/>
  <c r="G67" i="11"/>
  <c r="G99" i="11"/>
  <c r="F34" i="11"/>
  <c r="F66" i="11"/>
  <c r="F98" i="11"/>
  <c r="G34" i="11"/>
  <c r="G66" i="11"/>
  <c r="G98" i="11"/>
  <c r="F31" i="11"/>
  <c r="F63" i="11"/>
  <c r="F95" i="11"/>
  <c r="G29" i="11"/>
  <c r="G61" i="11"/>
  <c r="G93" i="11"/>
  <c r="F28" i="11"/>
  <c r="F25" i="11"/>
  <c r="F57" i="11"/>
  <c r="F89" i="11"/>
  <c r="G23" i="11"/>
  <c r="G55" i="11"/>
  <c r="G87" i="11"/>
  <c r="F22" i="11"/>
  <c r="F54" i="11"/>
  <c r="F86" i="11"/>
  <c r="G22" i="11"/>
  <c r="G54" i="11"/>
  <c r="G86" i="11"/>
  <c r="F27" i="11"/>
  <c r="G57" i="11"/>
  <c r="F64" i="11"/>
  <c r="G32" i="11"/>
  <c r="G96" i="11"/>
  <c r="F67" i="11"/>
  <c r="G97" i="11"/>
  <c r="F84" i="11"/>
  <c r="G52" i="11"/>
  <c r="F83" i="11"/>
  <c r="G12" i="11"/>
  <c r="F75" i="11"/>
  <c r="F8" i="11"/>
  <c r="F88" i="11"/>
  <c r="G56" i="11"/>
  <c r="F51" i="11"/>
  <c r="F60" i="11"/>
  <c r="G92" i="11"/>
  <c r="F13" i="11"/>
  <c r="F45" i="11"/>
  <c r="F77" i="11"/>
  <c r="G11" i="11"/>
  <c r="G43" i="11"/>
  <c r="G75" i="11"/>
  <c r="F10" i="11"/>
  <c r="F42" i="11"/>
  <c r="F74" i="11"/>
  <c r="G10" i="11"/>
  <c r="G42" i="11"/>
  <c r="G74" i="11"/>
  <c r="F6" i="11"/>
  <c r="F7" i="11"/>
  <c r="F39" i="11"/>
  <c r="F71" i="11"/>
  <c r="F103" i="11"/>
  <c r="G37" i="11"/>
  <c r="G69" i="11"/>
  <c r="G101" i="11"/>
  <c r="F36" i="11"/>
  <c r="F33" i="11"/>
  <c r="F65" i="11"/>
  <c r="F97" i="11"/>
  <c r="G31" i="11"/>
  <c r="G63" i="11"/>
  <c r="G95" i="11"/>
  <c r="F30" i="11"/>
  <c r="F62" i="11"/>
  <c r="F94" i="11"/>
  <c r="G30" i="11"/>
  <c r="G62" i="11"/>
  <c r="G94" i="11"/>
  <c r="F59" i="11"/>
  <c r="G89" i="11"/>
  <c r="F80" i="11"/>
  <c r="G48" i="11"/>
  <c r="F99" i="11"/>
  <c r="F32" i="11"/>
  <c r="F100" i="11"/>
  <c r="G68" i="11"/>
  <c r="G81" i="11"/>
  <c r="G44" i="11"/>
  <c r="G9" i="11"/>
  <c r="F40" i="11"/>
  <c r="G8" i="11"/>
  <c r="G72" i="11"/>
  <c r="G17" i="11"/>
  <c r="F92" i="11"/>
  <c r="B7" i="9"/>
  <c r="B15" i="9"/>
  <c r="B23" i="9"/>
  <c r="B31" i="9"/>
  <c r="B39" i="9"/>
  <c r="B47" i="9"/>
  <c r="B55" i="9"/>
  <c r="B63" i="9"/>
  <c r="B71" i="9"/>
  <c r="B79" i="9"/>
  <c r="B87" i="9"/>
  <c r="B103" i="9"/>
  <c r="C11" i="9"/>
  <c r="C19" i="9"/>
  <c r="C27" i="9"/>
  <c r="C35" i="9"/>
  <c r="C43" i="9"/>
  <c r="C51" i="9"/>
  <c r="C59" i="9"/>
  <c r="C67" i="9"/>
  <c r="C75" i="9"/>
  <c r="C83" i="9"/>
  <c r="C91" i="9"/>
  <c r="B8" i="9"/>
  <c r="B16" i="9"/>
  <c r="B24" i="9"/>
  <c r="B32" i="9"/>
  <c r="B40" i="9"/>
  <c r="B48" i="9"/>
  <c r="B56" i="9"/>
  <c r="B64" i="9"/>
  <c r="B72" i="9"/>
  <c r="B80" i="9"/>
  <c r="B88" i="9"/>
  <c r="B96" i="9"/>
  <c r="B95" i="9"/>
  <c r="C10" i="9"/>
  <c r="C18" i="9"/>
  <c r="C26" i="9"/>
  <c r="C34" i="9"/>
  <c r="C42" i="9"/>
  <c r="C50" i="9"/>
  <c r="C58" i="9"/>
  <c r="C66" i="9"/>
  <c r="C74" i="9"/>
  <c r="C82" i="9"/>
  <c r="C90" i="9"/>
  <c r="C98" i="9"/>
  <c r="B101" i="9"/>
  <c r="F27" i="9"/>
  <c r="F59" i="9"/>
  <c r="F91" i="9"/>
  <c r="G15" i="9"/>
  <c r="G47" i="9"/>
  <c r="F12" i="9"/>
  <c r="F44" i="9"/>
  <c r="F76" i="9"/>
  <c r="G12" i="9"/>
  <c r="G97" i="9"/>
  <c r="G40" i="9"/>
  <c r="G91" i="9"/>
  <c r="F37" i="9"/>
  <c r="F69" i="9"/>
  <c r="F101" i="9"/>
  <c r="G25" i="9"/>
  <c r="G57" i="9"/>
  <c r="F22" i="9"/>
  <c r="F54" i="9"/>
  <c r="F86" i="9"/>
  <c r="G22" i="9"/>
  <c r="G87" i="9"/>
  <c r="G80" i="9"/>
  <c r="G84" i="9"/>
  <c r="F23" i="9"/>
  <c r="F55" i="9"/>
  <c r="F87" i="9"/>
  <c r="G11" i="9"/>
  <c r="G43" i="9"/>
  <c r="F8" i="9"/>
  <c r="F40" i="9"/>
  <c r="F72" i="9"/>
  <c r="G8" i="9"/>
  <c r="G89" i="9"/>
  <c r="G24" i="9"/>
  <c r="G66" i="9"/>
  <c r="F9" i="9"/>
  <c r="F41" i="9"/>
  <c r="F73" i="9"/>
  <c r="G67" i="9"/>
  <c r="G29" i="9"/>
  <c r="G61" i="9"/>
  <c r="F26" i="9"/>
  <c r="F58" i="9"/>
  <c r="F90" i="9"/>
  <c r="G38" i="9"/>
  <c r="G103" i="9"/>
  <c r="G90" i="9"/>
  <c r="G100" i="9"/>
  <c r="P9" i="11"/>
  <c r="P17" i="11"/>
  <c r="P25" i="11"/>
  <c r="P33" i="11"/>
  <c r="P41" i="11"/>
  <c r="P49" i="11"/>
  <c r="P57" i="11"/>
  <c r="P65" i="11"/>
  <c r="P73" i="11"/>
  <c r="P81" i="11"/>
  <c r="P95" i="11"/>
  <c r="Q11" i="11"/>
  <c r="Q19" i="11"/>
  <c r="Q27" i="11"/>
  <c r="Q35" i="11"/>
  <c r="Q43" i="11"/>
  <c r="Q51" i="11"/>
  <c r="Q59" i="11"/>
  <c r="Q67" i="11"/>
  <c r="Q75" i="11"/>
  <c r="Q83" i="11"/>
  <c r="Q91" i="11"/>
  <c r="Q99" i="11"/>
  <c r="P90" i="11"/>
  <c r="P8" i="11"/>
  <c r="P16" i="11"/>
  <c r="P24" i="11"/>
  <c r="P32" i="11"/>
  <c r="P40" i="11"/>
  <c r="B9" i="9"/>
  <c r="B17" i="9"/>
  <c r="B25" i="9"/>
  <c r="B33" i="9"/>
  <c r="B41" i="9"/>
  <c r="B49" i="9"/>
  <c r="B57" i="9"/>
  <c r="B65" i="9"/>
  <c r="B73" i="9"/>
  <c r="B81" i="9"/>
  <c r="B89" i="9"/>
  <c r="C103" i="9"/>
  <c r="C13" i="9"/>
  <c r="C21" i="9"/>
  <c r="C29" i="9"/>
  <c r="C37" i="9"/>
  <c r="C45" i="9"/>
  <c r="C53" i="9"/>
  <c r="C61" i="9"/>
  <c r="C69" i="9"/>
  <c r="C77" i="9"/>
  <c r="C85" i="9"/>
  <c r="C93" i="9"/>
  <c r="B10" i="9"/>
  <c r="B18" i="9"/>
  <c r="B26" i="9"/>
  <c r="B34" i="9"/>
  <c r="B42" i="9"/>
  <c r="B50" i="9"/>
  <c r="B58" i="9"/>
  <c r="B66" i="9"/>
  <c r="B74" i="9"/>
  <c r="B82" i="9"/>
  <c r="B90" i="9"/>
  <c r="B98" i="9"/>
  <c r="B99" i="9"/>
  <c r="C12" i="9"/>
  <c r="C20" i="9"/>
  <c r="C28" i="9"/>
  <c r="C36" i="9"/>
  <c r="C44" i="9"/>
  <c r="C52" i="9"/>
  <c r="C60" i="9"/>
  <c r="C68" i="9"/>
  <c r="C76" i="9"/>
  <c r="C84" i="9"/>
  <c r="C92" i="9"/>
  <c r="C100" i="9"/>
  <c r="C99" i="9"/>
  <c r="F35" i="9"/>
  <c r="F67" i="9"/>
  <c r="F99" i="9"/>
  <c r="G23" i="9"/>
  <c r="G55" i="9"/>
  <c r="F20" i="9"/>
  <c r="F52" i="9"/>
  <c r="F84" i="9"/>
  <c r="G20" i="9"/>
  <c r="G74" i="9"/>
  <c r="G72" i="9"/>
  <c r="G68" i="9"/>
  <c r="F13" i="9"/>
  <c r="F45" i="9"/>
  <c r="F77" i="9"/>
  <c r="G77" i="9"/>
  <c r="G33" i="9"/>
  <c r="G65" i="9"/>
  <c r="F30" i="9"/>
  <c r="F62" i="9"/>
  <c r="F94" i="9"/>
  <c r="G54" i="9"/>
  <c r="G44" i="9"/>
  <c r="G98" i="9"/>
  <c r="F31" i="9"/>
  <c r="F63" i="9"/>
  <c r="F95" i="9"/>
  <c r="G19" i="9"/>
  <c r="G51" i="9"/>
  <c r="F16" i="9"/>
  <c r="F48" i="9"/>
  <c r="F80" i="9"/>
  <c r="G16" i="9"/>
  <c r="G26" i="9"/>
  <c r="G56" i="9"/>
  <c r="G28" i="9"/>
  <c r="F17" i="9"/>
  <c r="F49" i="9"/>
  <c r="F81" i="9"/>
  <c r="G83" i="9"/>
  <c r="G37" i="9"/>
  <c r="G71" i="9"/>
  <c r="F34" i="9"/>
  <c r="F66" i="9"/>
  <c r="F98" i="9"/>
  <c r="G70" i="9"/>
  <c r="G76" i="9"/>
  <c r="G34" i="9"/>
  <c r="F6" i="9"/>
  <c r="P11" i="11"/>
  <c r="P19" i="11"/>
  <c r="P27" i="11"/>
  <c r="P35" i="11"/>
  <c r="P43" i="11"/>
  <c r="P51" i="11"/>
  <c r="P59" i="11"/>
  <c r="P67" i="11"/>
  <c r="P75" i="11"/>
  <c r="P85" i="11"/>
  <c r="P99" i="11"/>
  <c r="Q13" i="11"/>
  <c r="Q21" i="11"/>
  <c r="Q29" i="11"/>
  <c r="Q37" i="11"/>
  <c r="Q45" i="11"/>
  <c r="Q53" i="11"/>
  <c r="Q61" i="11"/>
  <c r="Q69" i="11"/>
  <c r="Q77" i="11"/>
  <c r="Q85" i="11"/>
  <c r="Q93" i="11"/>
  <c r="Q101" i="11"/>
  <c r="P94" i="11"/>
  <c r="P10" i="11"/>
  <c r="P18" i="11"/>
  <c r="P26" i="11"/>
  <c r="P34" i="11"/>
  <c r="B11" i="9"/>
  <c r="B19" i="9"/>
  <c r="B27" i="9"/>
  <c r="B35" i="9"/>
  <c r="B43" i="9"/>
  <c r="B51" i="9"/>
  <c r="B59" i="9"/>
  <c r="B67" i="9"/>
  <c r="B75" i="9"/>
  <c r="B83" i="9"/>
  <c r="B91" i="9"/>
  <c r="C7" i="9"/>
  <c r="C15" i="9"/>
  <c r="C23" i="9"/>
  <c r="C31" i="9"/>
  <c r="C39" i="9"/>
  <c r="C47" i="9"/>
  <c r="C55" i="9"/>
  <c r="C63" i="9"/>
  <c r="C71" i="9"/>
  <c r="C79" i="9"/>
  <c r="C87" i="9"/>
  <c r="C95" i="9"/>
  <c r="B12" i="9"/>
  <c r="B20" i="9"/>
  <c r="B28" i="9"/>
  <c r="B36" i="9"/>
  <c r="B44" i="9"/>
  <c r="B52" i="9"/>
  <c r="B60" i="9"/>
  <c r="B68" i="9"/>
  <c r="B76" i="9"/>
  <c r="B84" i="9"/>
  <c r="B92" i="9"/>
  <c r="B100" i="9"/>
  <c r="C97" i="9"/>
  <c r="C14" i="9"/>
  <c r="C22" i="9"/>
  <c r="C30" i="9"/>
  <c r="C38" i="9"/>
  <c r="C46" i="9"/>
  <c r="C54" i="9"/>
  <c r="C62" i="9"/>
  <c r="C70" i="9"/>
  <c r="C78" i="9"/>
  <c r="C86" i="9"/>
  <c r="C94" i="9"/>
  <c r="C102" i="9"/>
  <c r="C6" i="9"/>
  <c r="F11" i="9"/>
  <c r="F43" i="9"/>
  <c r="F75" i="9"/>
  <c r="G73" i="9"/>
  <c r="G31" i="9"/>
  <c r="G63" i="9"/>
  <c r="F28" i="9"/>
  <c r="F60" i="9"/>
  <c r="F92" i="9"/>
  <c r="G46" i="9"/>
  <c r="G36" i="9"/>
  <c r="G94" i="9"/>
  <c r="G6" i="9"/>
  <c r="F21" i="9"/>
  <c r="F53" i="9"/>
  <c r="F85" i="9"/>
  <c r="G9" i="9"/>
  <c r="G41" i="9"/>
  <c r="G81" i="9"/>
  <c r="F38" i="9"/>
  <c r="F70" i="9"/>
  <c r="F102" i="9"/>
  <c r="G85" i="9"/>
  <c r="G96" i="9"/>
  <c r="G58" i="9"/>
  <c r="F7" i="9"/>
  <c r="F39" i="9"/>
  <c r="F71" i="9"/>
  <c r="F103" i="9"/>
  <c r="G27" i="9"/>
  <c r="G59" i="9"/>
  <c r="F24" i="9"/>
  <c r="F56" i="9"/>
  <c r="F88" i="9"/>
  <c r="G30" i="9"/>
  <c r="G95" i="9"/>
  <c r="G86" i="9"/>
  <c r="G92" i="9"/>
  <c r="F25" i="9"/>
  <c r="F57" i="9"/>
  <c r="F89" i="9"/>
  <c r="G13" i="9"/>
  <c r="G45" i="9"/>
  <c r="F10" i="9"/>
  <c r="F42" i="9"/>
  <c r="F74" i="9"/>
  <c r="G10" i="9"/>
  <c r="G93" i="9"/>
  <c r="G32" i="9"/>
  <c r="G82" i="9"/>
  <c r="P13" i="11"/>
  <c r="P21" i="11"/>
  <c r="P29" i="11"/>
  <c r="P37" i="11"/>
  <c r="P45" i="11"/>
  <c r="P53" i="11"/>
  <c r="P61" i="11"/>
  <c r="P69" i="11"/>
  <c r="P77" i="11"/>
  <c r="P87" i="11"/>
  <c r="Q7" i="11"/>
  <c r="Q15" i="11"/>
  <c r="Q23" i="11"/>
  <c r="Q31" i="11"/>
  <c r="Q39" i="11"/>
  <c r="Q47" i="11"/>
  <c r="Q55" i="11"/>
  <c r="Q63" i="11"/>
  <c r="Q71" i="11"/>
  <c r="Q79" i="11"/>
  <c r="Q87" i="11"/>
  <c r="Q95" i="11"/>
  <c r="Q103" i="11"/>
  <c r="P98" i="11"/>
  <c r="P12" i="11"/>
  <c r="P20" i="11"/>
  <c r="P28" i="11"/>
  <c r="P36" i="11"/>
  <c r="B13" i="9"/>
  <c r="B21" i="9"/>
  <c r="B29" i="9"/>
  <c r="B37" i="9"/>
  <c r="B45" i="9"/>
  <c r="B53" i="9"/>
  <c r="B61" i="9"/>
  <c r="B69" i="9"/>
  <c r="B77" i="9"/>
  <c r="B85" i="9"/>
  <c r="B97" i="9"/>
  <c r="C9" i="9"/>
  <c r="C17" i="9"/>
  <c r="C25" i="9"/>
  <c r="C33" i="9"/>
  <c r="C41" i="9"/>
  <c r="C49" i="9"/>
  <c r="C57" i="9"/>
  <c r="C65" i="9"/>
  <c r="C73" i="9"/>
  <c r="C81" i="9"/>
  <c r="C89" i="9"/>
  <c r="C101" i="9"/>
  <c r="B14" i="9"/>
  <c r="B22" i="9"/>
  <c r="B30" i="9"/>
  <c r="B38" i="9"/>
  <c r="B46" i="9"/>
  <c r="B54" i="9"/>
  <c r="B62" i="9"/>
  <c r="B70" i="9"/>
  <c r="B78" i="9"/>
  <c r="B86" i="9"/>
  <c r="B94" i="9"/>
  <c r="B102" i="9"/>
  <c r="C8" i="9"/>
  <c r="C16" i="9"/>
  <c r="C24" i="9"/>
  <c r="C32" i="9"/>
  <c r="C40" i="9"/>
  <c r="C48" i="9"/>
  <c r="C56" i="9"/>
  <c r="C64" i="9"/>
  <c r="C72" i="9"/>
  <c r="C80" i="9"/>
  <c r="C88" i="9"/>
  <c r="C96" i="9"/>
  <c r="B93" i="9"/>
  <c r="B6" i="9"/>
  <c r="F19" i="9"/>
  <c r="F51" i="9"/>
  <c r="F83" i="9"/>
  <c r="G7" i="9"/>
  <c r="G39" i="9"/>
  <c r="G75" i="9"/>
  <c r="F36" i="9"/>
  <c r="F68" i="9"/>
  <c r="F100" i="9"/>
  <c r="G78" i="9"/>
  <c r="G88" i="9"/>
  <c r="G42" i="9"/>
  <c r="F29" i="9"/>
  <c r="F61" i="9"/>
  <c r="F93" i="9"/>
  <c r="G17" i="9"/>
  <c r="G49" i="9"/>
  <c r="F14" i="9"/>
  <c r="F46" i="9"/>
  <c r="F78" i="9"/>
  <c r="G14" i="9"/>
  <c r="G101" i="9"/>
  <c r="G48" i="9"/>
  <c r="G99" i="9"/>
  <c r="F15" i="9"/>
  <c r="F47" i="9"/>
  <c r="F79" i="9"/>
  <c r="G79" i="9"/>
  <c r="G35" i="9"/>
  <c r="G69" i="9"/>
  <c r="F32" i="9"/>
  <c r="F64" i="9"/>
  <c r="F96" i="9"/>
  <c r="G62" i="9"/>
  <c r="G60" i="9"/>
  <c r="G102" i="9"/>
  <c r="F33" i="9"/>
  <c r="F65" i="9"/>
  <c r="F97" i="9"/>
  <c r="G21" i="9"/>
  <c r="G53" i="9"/>
  <c r="F18" i="9"/>
  <c r="F50" i="9"/>
  <c r="F82" i="9"/>
  <c r="G18" i="9"/>
  <c r="G50" i="9"/>
  <c r="G64" i="9"/>
  <c r="G52" i="9"/>
  <c r="P7" i="11"/>
  <c r="P15" i="11"/>
  <c r="P23" i="11"/>
  <c r="P31" i="11"/>
  <c r="P39" i="11"/>
  <c r="P47" i="11"/>
  <c r="P55" i="11"/>
  <c r="P63" i="11"/>
  <c r="P71" i="11"/>
  <c r="P79" i="11"/>
  <c r="P91" i="11"/>
  <c r="Q9" i="11"/>
  <c r="Q17" i="11"/>
  <c r="Q25" i="11"/>
  <c r="Q33" i="11"/>
  <c r="Q41" i="11"/>
  <c r="Q49" i="11"/>
  <c r="Q57" i="11"/>
  <c r="Q65" i="11"/>
  <c r="Q73" i="11"/>
  <c r="Q81" i="11"/>
  <c r="Q89" i="11"/>
  <c r="Q97" i="11"/>
  <c r="P84" i="11"/>
  <c r="P102" i="11"/>
  <c r="P14" i="11"/>
  <c r="P22" i="11"/>
  <c r="P30" i="11"/>
  <c r="P38" i="11"/>
  <c r="P48" i="11"/>
  <c r="P56" i="11"/>
  <c r="P80" i="11"/>
  <c r="Q18" i="11"/>
  <c r="Q50" i="11"/>
  <c r="Q82" i="11"/>
  <c r="P103" i="11"/>
  <c r="Q76" i="11"/>
  <c r="P93" i="11"/>
  <c r="P42" i="11"/>
  <c r="P50" i="11"/>
  <c r="P58" i="11"/>
  <c r="P66" i="11"/>
  <c r="P74" i="11"/>
  <c r="P82" i="11"/>
  <c r="P96" i="11"/>
  <c r="Q12" i="11"/>
  <c r="Q20" i="11"/>
  <c r="Q36" i="11"/>
  <c r="Q60" i="11"/>
  <c r="Q100" i="11"/>
  <c r="P44" i="11"/>
  <c r="P52" i="11"/>
  <c r="P60" i="11"/>
  <c r="P68" i="11"/>
  <c r="P76" i="11"/>
  <c r="P86" i="11"/>
  <c r="P100" i="11"/>
  <c r="Q14" i="11"/>
  <c r="Q22" i="11"/>
  <c r="Q30" i="11"/>
  <c r="Q38" i="11"/>
  <c r="Q46" i="11"/>
  <c r="Q54" i="11"/>
  <c r="Q62" i="11"/>
  <c r="Q70" i="11"/>
  <c r="Q78" i="11"/>
  <c r="Q86" i="11"/>
  <c r="Q94" i="11"/>
  <c r="Q102" i="11"/>
  <c r="P97" i="11"/>
  <c r="P6" i="11"/>
  <c r="P64" i="11"/>
  <c r="P92" i="11"/>
  <c r="Q34" i="11"/>
  <c r="Q58" i="11"/>
  <c r="Q74" i="11"/>
  <c r="Q98" i="11"/>
  <c r="Q28" i="11"/>
  <c r="Q52" i="11"/>
  <c r="Q84" i="11"/>
  <c r="Q6" i="11"/>
  <c r="P46" i="11"/>
  <c r="P54" i="11"/>
  <c r="P62" i="11"/>
  <c r="P70" i="11"/>
  <c r="P78" i="11"/>
  <c r="P88" i="11"/>
  <c r="Q8" i="11"/>
  <c r="Q16" i="11"/>
  <c r="Q24" i="11"/>
  <c r="Q32" i="11"/>
  <c r="Q40" i="11"/>
  <c r="Q48" i="11"/>
  <c r="Q56" i="11"/>
  <c r="Q64" i="11"/>
  <c r="Q72" i="11"/>
  <c r="Q80" i="11"/>
  <c r="Q88" i="11"/>
  <c r="Q96" i="11"/>
  <c r="P83" i="11"/>
  <c r="P101" i="11"/>
  <c r="P72" i="11"/>
  <c r="Q10" i="11"/>
  <c r="Q26" i="11"/>
  <c r="Q42" i="11"/>
  <c r="Q66" i="11"/>
  <c r="Q90" i="11"/>
  <c r="P89" i="11"/>
  <c r="Q44" i="11"/>
  <c r="Q68" i="11"/>
  <c r="Q92" i="11"/>
  <c r="C4" i="9"/>
  <c r="B4" i="9"/>
  <c r="F4" i="9"/>
  <c r="Q4" i="11"/>
  <c r="P4" i="11"/>
  <c r="G4" i="9"/>
  <c r="O4" i="13"/>
  <c r="J33" i="13"/>
  <c r="J22" i="13"/>
  <c r="J86" i="13"/>
  <c r="J31" i="13"/>
  <c r="J24" i="13"/>
  <c r="J88" i="13"/>
  <c r="J5" i="13"/>
  <c r="J85" i="13"/>
  <c r="J58" i="13"/>
  <c r="J99" i="13"/>
  <c r="J79" i="13"/>
  <c r="J60" i="13"/>
  <c r="J9" i="13"/>
  <c r="J93" i="13"/>
  <c r="J62" i="13"/>
  <c r="J7" i="13"/>
  <c r="J87" i="13"/>
  <c r="J64" i="13"/>
  <c r="J4" i="13"/>
  <c r="J63" i="13"/>
  <c r="J49" i="13"/>
  <c r="J38" i="13"/>
  <c r="J59" i="13"/>
  <c r="J47" i="13"/>
  <c r="J40" i="13"/>
  <c r="J57" i="13"/>
  <c r="J21" i="13"/>
  <c r="J10" i="13"/>
  <c r="J74" i="13"/>
  <c r="J19" i="13"/>
  <c r="J12" i="13"/>
  <c r="J76" i="13"/>
  <c r="J25" i="13"/>
  <c r="J14" i="13"/>
  <c r="J78" i="13"/>
  <c r="J23" i="13"/>
  <c r="J16" i="13"/>
  <c r="J80" i="13"/>
  <c r="J13" i="13"/>
  <c r="J101" i="13"/>
  <c r="J66" i="13"/>
  <c r="J11" i="13"/>
  <c r="J95" i="13"/>
  <c r="J68" i="13"/>
  <c r="J50" i="13"/>
  <c r="J81" i="13"/>
  <c r="J77" i="13"/>
  <c r="J54" i="13"/>
  <c r="J91" i="13"/>
  <c r="J71" i="13"/>
  <c r="J56" i="13"/>
  <c r="J89" i="13"/>
  <c r="J37" i="13"/>
  <c r="J26" i="13"/>
  <c r="J90" i="13"/>
  <c r="J35" i="13"/>
  <c r="J28" i="13"/>
  <c r="J92" i="13"/>
  <c r="J41" i="13"/>
  <c r="J30" i="13"/>
  <c r="J94" i="13"/>
  <c r="J39" i="13"/>
  <c r="J32" i="13"/>
  <c r="J96" i="13"/>
  <c r="J29" i="13"/>
  <c r="J18" i="13"/>
  <c r="J82" i="13"/>
  <c r="J27" i="13"/>
  <c r="J20" i="13"/>
  <c r="J84" i="13"/>
  <c r="J69" i="13"/>
  <c r="J17" i="13"/>
  <c r="J6" i="13"/>
  <c r="J70" i="13"/>
  <c r="J15" i="13"/>
  <c r="J8" i="13"/>
  <c r="J72" i="13"/>
  <c r="J97" i="13"/>
  <c r="J53" i="13"/>
  <c r="J42" i="13"/>
  <c r="J67" i="13"/>
  <c r="J51" i="13"/>
  <c r="J44" i="13"/>
  <c r="J65" i="13"/>
  <c r="J61" i="13"/>
  <c r="J46" i="13"/>
  <c r="J75" i="13"/>
  <c r="J55" i="13"/>
  <c r="J48" i="13"/>
  <c r="J73" i="13"/>
  <c r="J45" i="13"/>
  <c r="J34" i="13"/>
  <c r="J98" i="13"/>
  <c r="J43" i="13"/>
  <c r="J36" i="13"/>
  <c r="J100" i="13"/>
  <c r="J83" i="13"/>
  <c r="J52" i="13"/>
  <c r="L4" i="9" l="1"/>
  <c r="I6" i="9"/>
  <c r="L100" i="9"/>
  <c r="M100" i="9" s="1"/>
  <c r="L52" i="9"/>
  <c r="M52" i="9" s="1"/>
  <c r="L82" i="9"/>
  <c r="M82" i="9" s="1"/>
  <c r="L34" i="9"/>
  <c r="M34" i="9" s="1"/>
  <c r="L90" i="9"/>
  <c r="M90" i="9" s="1"/>
  <c r="L64" i="9"/>
  <c r="M64" i="9" s="1"/>
  <c r="L32" i="9"/>
  <c r="M32" i="9" s="1"/>
  <c r="L76" i="9"/>
  <c r="M76" i="9" s="1"/>
  <c r="L103" i="9"/>
  <c r="M103" i="9" s="1"/>
  <c r="L50" i="9"/>
  <c r="M50" i="9" s="1"/>
  <c r="L93" i="9"/>
  <c r="M93" i="9" s="1"/>
  <c r="L70" i="9"/>
  <c r="M70" i="9" s="1"/>
  <c r="L38" i="9"/>
  <c r="M38" i="9" s="1"/>
  <c r="L18" i="9"/>
  <c r="M18" i="9" s="1"/>
  <c r="L10" i="9"/>
  <c r="M10" i="9" s="1"/>
  <c r="L71" i="9"/>
  <c r="M71" i="9" s="1"/>
  <c r="L61" i="9"/>
  <c r="M61" i="9" s="1"/>
  <c r="L53" i="9"/>
  <c r="M53" i="9" s="1"/>
  <c r="L45" i="9"/>
  <c r="M45" i="9" s="1"/>
  <c r="L37" i="9"/>
  <c r="M37" i="9" s="1"/>
  <c r="L29" i="9"/>
  <c r="M29" i="9" s="1"/>
  <c r="L21" i="9"/>
  <c r="M21" i="9" s="1"/>
  <c r="L13" i="9"/>
  <c r="M13" i="9" s="1"/>
  <c r="L83" i="9"/>
  <c r="M83" i="9" s="1"/>
  <c r="L67" i="9"/>
  <c r="M67" i="9" s="1"/>
  <c r="L92" i="9"/>
  <c r="M92" i="9" s="1"/>
  <c r="L28" i="9"/>
  <c r="M28" i="9" s="1"/>
  <c r="L66" i="9"/>
  <c r="M66" i="9" s="1"/>
  <c r="L102" i="9"/>
  <c r="M102" i="9" s="1"/>
  <c r="L86" i="9"/>
  <c r="M86" i="9" s="1"/>
  <c r="L56" i="9"/>
  <c r="M56" i="9" s="1"/>
  <c r="L24" i="9"/>
  <c r="M24" i="9" s="1"/>
  <c r="L60" i="9"/>
  <c r="M60" i="9" s="1"/>
  <c r="L95" i="9"/>
  <c r="M95" i="9" s="1"/>
  <c r="L26" i="9"/>
  <c r="M26" i="9" s="1"/>
  <c r="L89" i="9"/>
  <c r="M89" i="9" s="1"/>
  <c r="L62" i="9"/>
  <c r="M62" i="9" s="1"/>
  <c r="L30" i="9"/>
  <c r="M30" i="9" s="1"/>
  <c r="L16" i="9"/>
  <c r="M16" i="9" s="1"/>
  <c r="L8" i="9"/>
  <c r="M8" i="9" s="1"/>
  <c r="L69" i="9"/>
  <c r="M69" i="9" s="1"/>
  <c r="L59" i="9"/>
  <c r="M59" i="9" s="1"/>
  <c r="L51" i="9"/>
  <c r="M51" i="9" s="1"/>
  <c r="L43" i="9"/>
  <c r="M43" i="9" s="1"/>
  <c r="L35" i="9"/>
  <c r="M35" i="9" s="1"/>
  <c r="L27" i="9"/>
  <c r="M27" i="9" s="1"/>
  <c r="L19" i="9"/>
  <c r="M19" i="9" s="1"/>
  <c r="L11" i="9"/>
  <c r="M11" i="9" s="1"/>
  <c r="L79" i="9"/>
  <c r="M79" i="9" s="1"/>
  <c r="L84" i="9"/>
  <c r="M84" i="9" s="1"/>
  <c r="L99" i="9"/>
  <c r="M99" i="9" s="1"/>
  <c r="L58" i="9"/>
  <c r="M58" i="9" s="1"/>
  <c r="L98" i="9"/>
  <c r="M98" i="9" s="1"/>
  <c r="L80" i="9"/>
  <c r="M80" i="9" s="1"/>
  <c r="L48" i="9"/>
  <c r="M48" i="9" s="1"/>
  <c r="L96" i="9"/>
  <c r="M96" i="9" s="1"/>
  <c r="L44" i="9"/>
  <c r="M44" i="9" s="1"/>
  <c r="L87" i="9"/>
  <c r="M87" i="9" s="1"/>
  <c r="L101" i="9"/>
  <c r="M101" i="9" s="1"/>
  <c r="L85" i="9"/>
  <c r="M85" i="9" s="1"/>
  <c r="L54" i="9"/>
  <c r="M54" i="9" s="1"/>
  <c r="L22" i="9"/>
  <c r="M22" i="9" s="1"/>
  <c r="L14" i="9"/>
  <c r="M14" i="9" s="1"/>
  <c r="L81" i="9"/>
  <c r="M81" i="9" s="1"/>
  <c r="L65" i="9"/>
  <c r="M65" i="9" s="1"/>
  <c r="L57" i="9"/>
  <c r="M57" i="9" s="1"/>
  <c r="L49" i="9"/>
  <c r="M49" i="9" s="1"/>
  <c r="L41" i="9"/>
  <c r="M41" i="9" s="1"/>
  <c r="L33" i="9"/>
  <c r="M33" i="9" s="1"/>
  <c r="L25" i="9"/>
  <c r="M25" i="9" s="1"/>
  <c r="L17" i="9"/>
  <c r="M17" i="9" s="1"/>
  <c r="L9" i="9"/>
  <c r="M9" i="9" s="1"/>
  <c r="L77" i="9"/>
  <c r="M77" i="9" s="1"/>
  <c r="L6" i="9"/>
  <c r="M6" i="9" s="1"/>
  <c r="L68" i="9"/>
  <c r="M68" i="9" s="1"/>
  <c r="L91" i="9"/>
  <c r="M91" i="9" s="1"/>
  <c r="L42" i="9"/>
  <c r="M42" i="9" s="1"/>
  <c r="L94" i="9"/>
  <c r="M94" i="9" s="1"/>
  <c r="L72" i="9"/>
  <c r="M72" i="9" s="1"/>
  <c r="L40" i="9"/>
  <c r="M40" i="9" s="1"/>
  <c r="L88" i="9"/>
  <c r="M88" i="9" s="1"/>
  <c r="L36" i="9"/>
  <c r="M36" i="9" s="1"/>
  <c r="L74" i="9"/>
  <c r="M74" i="9" s="1"/>
  <c r="L97" i="9"/>
  <c r="M97" i="9" s="1"/>
  <c r="L78" i="9"/>
  <c r="M78" i="9" s="1"/>
  <c r="L46" i="9"/>
  <c r="M46" i="9" s="1"/>
  <c r="L20" i="9"/>
  <c r="M20" i="9" s="1"/>
  <c r="L12" i="9"/>
  <c r="M12" i="9" s="1"/>
  <c r="L75" i="9"/>
  <c r="M75" i="9" s="1"/>
  <c r="L63" i="9"/>
  <c r="M63" i="9" s="1"/>
  <c r="L55" i="9"/>
  <c r="M55" i="9" s="1"/>
  <c r="L47" i="9"/>
  <c r="M47" i="9" s="1"/>
  <c r="L39" i="9"/>
  <c r="M39" i="9" s="1"/>
  <c r="L31" i="9"/>
  <c r="M31" i="9" s="1"/>
  <c r="L23" i="9"/>
  <c r="M23" i="9" s="1"/>
  <c r="L15" i="9"/>
  <c r="M15" i="9" s="1"/>
  <c r="L7" i="9"/>
  <c r="M7" i="9" s="1"/>
  <c r="L73" i="9"/>
  <c r="M73" i="9" s="1"/>
  <c r="L4" i="11"/>
  <c r="J4" i="11"/>
  <c r="I4" i="11"/>
  <c r="J84" i="11"/>
  <c r="J52" i="11"/>
  <c r="J20" i="11"/>
  <c r="I84" i="11"/>
  <c r="I52" i="11"/>
  <c r="I20" i="11"/>
  <c r="J85" i="11"/>
  <c r="J53" i="11"/>
  <c r="J21" i="11"/>
  <c r="I87" i="11"/>
  <c r="J76" i="11"/>
  <c r="J44" i="11"/>
  <c r="I44" i="11"/>
  <c r="I12" i="11"/>
  <c r="J77" i="11"/>
  <c r="J45" i="11"/>
  <c r="J13" i="11"/>
  <c r="I79" i="11"/>
  <c r="I76" i="11"/>
  <c r="J100" i="11"/>
  <c r="J68" i="11"/>
  <c r="J36" i="11"/>
  <c r="I100" i="11"/>
  <c r="I68" i="11"/>
  <c r="I36" i="11"/>
  <c r="J101" i="11"/>
  <c r="J69" i="11"/>
  <c r="J37" i="11"/>
  <c r="I103" i="11"/>
  <c r="I71" i="11"/>
  <c r="J12" i="11"/>
  <c r="J92" i="11"/>
  <c r="J60" i="11"/>
  <c r="J28" i="11"/>
  <c r="I92" i="11"/>
  <c r="I60" i="11"/>
  <c r="I28" i="11"/>
  <c r="J93" i="11"/>
  <c r="J61" i="11"/>
  <c r="J29" i="11"/>
  <c r="I95" i="11"/>
  <c r="I63" i="11"/>
  <c r="I47" i="11"/>
  <c r="I23" i="11"/>
  <c r="L92" i="11"/>
  <c r="L60" i="11"/>
  <c r="L28" i="11"/>
  <c r="L49" i="11"/>
  <c r="L17" i="11"/>
  <c r="I6" i="11"/>
  <c r="J98" i="11"/>
  <c r="J90" i="11"/>
  <c r="J82" i="11"/>
  <c r="J74" i="11"/>
  <c r="J66" i="11"/>
  <c r="J58" i="11"/>
  <c r="J50" i="11"/>
  <c r="J42" i="11"/>
  <c r="J34" i="11"/>
  <c r="J26" i="11"/>
  <c r="J18" i="11"/>
  <c r="J10" i="11"/>
  <c r="I98" i="11"/>
  <c r="I90" i="11"/>
  <c r="I82" i="11"/>
  <c r="I74" i="11"/>
  <c r="I66" i="11"/>
  <c r="I58" i="11"/>
  <c r="I50" i="11"/>
  <c r="I42" i="11"/>
  <c r="I34" i="11"/>
  <c r="I26" i="11"/>
  <c r="I18" i="11"/>
  <c r="I10" i="11"/>
  <c r="J99" i="11"/>
  <c r="J91" i="11"/>
  <c r="J83" i="11"/>
  <c r="J75" i="11"/>
  <c r="J67" i="11"/>
  <c r="J59" i="11"/>
  <c r="J51" i="11"/>
  <c r="J43" i="11"/>
  <c r="J35" i="11"/>
  <c r="J27" i="11"/>
  <c r="J19" i="11"/>
  <c r="J11" i="11"/>
  <c r="I101" i="11"/>
  <c r="I93" i="11"/>
  <c r="I85" i="11"/>
  <c r="I77" i="11"/>
  <c r="I69" i="11"/>
  <c r="I61" i="11"/>
  <c r="I53" i="11"/>
  <c r="I45" i="11"/>
  <c r="I35" i="11"/>
  <c r="I19" i="11"/>
  <c r="L6" i="11"/>
  <c r="L88" i="11"/>
  <c r="L72" i="11"/>
  <c r="L56" i="11"/>
  <c r="L40" i="11"/>
  <c r="L24" i="11"/>
  <c r="L8" i="11"/>
  <c r="L73" i="11"/>
  <c r="L41" i="11"/>
  <c r="L9" i="11"/>
  <c r="I55" i="11"/>
  <c r="I37" i="11"/>
  <c r="I7" i="11"/>
  <c r="L76" i="11"/>
  <c r="L44" i="11"/>
  <c r="L12" i="11"/>
  <c r="L81" i="11"/>
  <c r="J6" i="11"/>
  <c r="J96" i="11"/>
  <c r="J88" i="11"/>
  <c r="J80" i="11"/>
  <c r="J72" i="11"/>
  <c r="J64" i="11"/>
  <c r="J56" i="11"/>
  <c r="J48" i="11"/>
  <c r="J40" i="11"/>
  <c r="J32" i="11"/>
  <c r="J24" i="11"/>
  <c r="J16" i="11"/>
  <c r="J8" i="11"/>
  <c r="I96" i="11"/>
  <c r="I88" i="11"/>
  <c r="I80" i="11"/>
  <c r="I72" i="11"/>
  <c r="I64" i="11"/>
  <c r="I56" i="11"/>
  <c r="I48" i="11"/>
  <c r="I40" i="11"/>
  <c r="I32" i="11"/>
  <c r="I24" i="11"/>
  <c r="I16" i="11"/>
  <c r="I8" i="11"/>
  <c r="J97" i="11"/>
  <c r="J89" i="11"/>
  <c r="J81" i="11"/>
  <c r="J73" i="11"/>
  <c r="J65" i="11"/>
  <c r="J57" i="11"/>
  <c r="J49" i="11"/>
  <c r="J41" i="11"/>
  <c r="J33" i="11"/>
  <c r="J25" i="11"/>
  <c r="J17" i="11"/>
  <c r="J9" i="11"/>
  <c r="I99" i="11"/>
  <c r="I91" i="11"/>
  <c r="I83" i="11"/>
  <c r="I75" i="11"/>
  <c r="I67" i="11"/>
  <c r="I59" i="11"/>
  <c r="I51" i="11"/>
  <c r="I43" i="11"/>
  <c r="I31" i="11"/>
  <c r="I15" i="11"/>
  <c r="L100" i="11"/>
  <c r="L84" i="11"/>
  <c r="L68" i="11"/>
  <c r="L52" i="11"/>
  <c r="L36" i="11"/>
  <c r="L20" i="11"/>
  <c r="L97" i="11"/>
  <c r="L65" i="11"/>
  <c r="L33" i="11"/>
  <c r="J102" i="11"/>
  <c r="J94" i="11"/>
  <c r="J86" i="11"/>
  <c r="J78" i="11"/>
  <c r="J70" i="11"/>
  <c r="J62" i="11"/>
  <c r="J54" i="11"/>
  <c r="J46" i="11"/>
  <c r="J38" i="11"/>
  <c r="J30" i="11"/>
  <c r="J22" i="11"/>
  <c r="J14" i="11"/>
  <c r="I102" i="11"/>
  <c r="I94" i="11"/>
  <c r="I86" i="11"/>
  <c r="I78" i="11"/>
  <c r="I70" i="11"/>
  <c r="I62" i="11"/>
  <c r="I54" i="11"/>
  <c r="I46" i="11"/>
  <c r="I38" i="11"/>
  <c r="I30" i="11"/>
  <c r="I22" i="11"/>
  <c r="I14" i="11"/>
  <c r="J103" i="11"/>
  <c r="J95" i="11"/>
  <c r="J87" i="11"/>
  <c r="J79" i="11"/>
  <c r="J71" i="11"/>
  <c r="J63" i="11"/>
  <c r="J55" i="11"/>
  <c r="J47" i="11"/>
  <c r="J39" i="11"/>
  <c r="J31" i="11"/>
  <c r="J23" i="11"/>
  <c r="J15" i="11"/>
  <c r="J7" i="11"/>
  <c r="I97" i="11"/>
  <c r="I89" i="11"/>
  <c r="I81" i="11"/>
  <c r="I73" i="11"/>
  <c r="I65" i="11"/>
  <c r="I57" i="11"/>
  <c r="I49" i="11"/>
  <c r="I39" i="11"/>
  <c r="I27" i="11"/>
  <c r="I11" i="11"/>
  <c r="L96" i="11"/>
  <c r="L80" i="11"/>
  <c r="L64" i="11"/>
  <c r="L48" i="11"/>
  <c r="L32" i="11"/>
  <c r="L16" i="11"/>
  <c r="L89" i="11"/>
  <c r="L57" i="11"/>
  <c r="L25" i="11"/>
  <c r="I41" i="11"/>
  <c r="I33" i="11"/>
  <c r="I25" i="11"/>
  <c r="I17" i="11"/>
  <c r="I9" i="11"/>
  <c r="L102" i="11"/>
  <c r="L94" i="11"/>
  <c r="L86" i="11"/>
  <c r="L78" i="11"/>
  <c r="L70" i="11"/>
  <c r="L62" i="11"/>
  <c r="L54" i="11"/>
  <c r="L46" i="11"/>
  <c r="L38" i="11"/>
  <c r="L30" i="11"/>
  <c r="L22" i="11"/>
  <c r="L14" i="11"/>
  <c r="L103" i="11"/>
  <c r="L95" i="11"/>
  <c r="L87" i="11"/>
  <c r="L79" i="11"/>
  <c r="L71" i="11"/>
  <c r="L63" i="11"/>
  <c r="L55" i="11"/>
  <c r="L47" i="11"/>
  <c r="L39" i="11"/>
  <c r="L31" i="11"/>
  <c r="L23" i="11"/>
  <c r="L15" i="11"/>
  <c r="L7" i="11"/>
  <c r="L101" i="11"/>
  <c r="L93" i="11"/>
  <c r="L85" i="11"/>
  <c r="L77" i="11"/>
  <c r="L69" i="11"/>
  <c r="L61" i="11"/>
  <c r="L53" i="11"/>
  <c r="L45" i="11"/>
  <c r="L37" i="11"/>
  <c r="L29" i="11"/>
  <c r="L21" i="11"/>
  <c r="L13" i="11"/>
  <c r="I29" i="11"/>
  <c r="I21" i="11"/>
  <c r="I13" i="11"/>
  <c r="L98" i="11"/>
  <c r="L90" i="11"/>
  <c r="L82" i="11"/>
  <c r="L74" i="11"/>
  <c r="L66" i="11"/>
  <c r="L58" i="11"/>
  <c r="L50" i="11"/>
  <c r="L42" i="11"/>
  <c r="L34" i="11"/>
  <c r="L26" i="11"/>
  <c r="L18" i="11"/>
  <c r="L10" i="11"/>
  <c r="L99" i="11"/>
  <c r="L91" i="11"/>
  <c r="L83" i="11"/>
  <c r="L75" i="11"/>
  <c r="L67" i="11"/>
  <c r="L59" i="11"/>
  <c r="L51" i="11"/>
  <c r="L43" i="11"/>
  <c r="L35" i="11"/>
  <c r="L27" i="11"/>
  <c r="L19" i="11"/>
  <c r="L11" i="11"/>
  <c r="J4" i="9"/>
  <c r="I4" i="9"/>
  <c r="J100" i="9"/>
  <c r="J92" i="9"/>
  <c r="J84" i="9"/>
  <c r="J68" i="9"/>
  <c r="J52" i="9"/>
  <c r="J28" i="9"/>
  <c r="J99" i="9"/>
  <c r="J91" i="9"/>
  <c r="J82" i="9"/>
  <c r="J66" i="9"/>
  <c r="J58" i="9"/>
  <c r="J42" i="9"/>
  <c r="J34" i="9"/>
  <c r="J102" i="9"/>
  <c r="J98" i="9"/>
  <c r="J94" i="9"/>
  <c r="J90" i="9"/>
  <c r="J86" i="9"/>
  <c r="J80" i="9"/>
  <c r="J72" i="9"/>
  <c r="J64" i="9"/>
  <c r="J56" i="9"/>
  <c r="J48" i="9"/>
  <c r="J40" i="9"/>
  <c r="J32" i="9"/>
  <c r="J24" i="9"/>
  <c r="J96" i="9"/>
  <c r="J88" i="9"/>
  <c r="J76" i="9"/>
  <c r="J60" i="9"/>
  <c r="J44" i="9"/>
  <c r="J36" i="9"/>
  <c r="J103" i="9"/>
  <c r="J95" i="9"/>
  <c r="J87" i="9"/>
  <c r="J74" i="9"/>
  <c r="J50" i="9"/>
  <c r="J26" i="9"/>
  <c r="J101" i="9"/>
  <c r="J97" i="9"/>
  <c r="J93" i="9"/>
  <c r="J89" i="9"/>
  <c r="J85" i="9"/>
  <c r="J78" i="9"/>
  <c r="J70" i="9"/>
  <c r="J62" i="9"/>
  <c r="J54" i="9"/>
  <c r="J46" i="9"/>
  <c r="J38" i="9"/>
  <c r="J30" i="9"/>
  <c r="J22" i="9"/>
  <c r="J20" i="9"/>
  <c r="J18" i="9"/>
  <c r="J16" i="9"/>
  <c r="J14" i="9"/>
  <c r="J12" i="9"/>
  <c r="J10" i="9"/>
  <c r="J8" i="9"/>
  <c r="I102" i="9"/>
  <c r="I100" i="9"/>
  <c r="I98" i="9"/>
  <c r="I96" i="9"/>
  <c r="I94" i="9"/>
  <c r="I92" i="9"/>
  <c r="I90" i="9"/>
  <c r="I88" i="9"/>
  <c r="I86" i="9"/>
  <c r="I84" i="9"/>
  <c r="I82" i="9"/>
  <c r="I80" i="9"/>
  <c r="I78" i="9"/>
  <c r="I76" i="9"/>
  <c r="I74" i="9"/>
  <c r="I72" i="9"/>
  <c r="I70" i="9"/>
  <c r="I68" i="9"/>
  <c r="I66" i="9"/>
  <c r="I64" i="9"/>
  <c r="I62" i="9"/>
  <c r="I60" i="9"/>
  <c r="I58" i="9"/>
  <c r="I56" i="9"/>
  <c r="I54" i="9"/>
  <c r="I52" i="9"/>
  <c r="I50" i="9"/>
  <c r="I48" i="9"/>
  <c r="I46" i="9"/>
  <c r="I44" i="9"/>
  <c r="I42" i="9"/>
  <c r="I40" i="9"/>
  <c r="I38" i="9"/>
  <c r="I36" i="9"/>
  <c r="I34" i="9"/>
  <c r="I32" i="9"/>
  <c r="I30" i="9"/>
  <c r="I28" i="9"/>
  <c r="I26" i="9"/>
  <c r="I24" i="9"/>
  <c r="I22" i="9"/>
  <c r="I20" i="9"/>
  <c r="I18" i="9"/>
  <c r="I16" i="9"/>
  <c r="I14" i="9"/>
  <c r="I12" i="9"/>
  <c r="I10" i="9"/>
  <c r="I8" i="9"/>
  <c r="J81" i="9"/>
  <c r="J75" i="9"/>
  <c r="J71" i="9"/>
  <c r="J69" i="9"/>
  <c r="J65" i="9"/>
  <c r="J63" i="9"/>
  <c r="J61" i="9"/>
  <c r="J59" i="9"/>
  <c r="J57" i="9"/>
  <c r="J55" i="9"/>
  <c r="J53" i="9"/>
  <c r="J51" i="9"/>
  <c r="J49" i="9"/>
  <c r="J47" i="9"/>
  <c r="J45" i="9"/>
  <c r="J43" i="9"/>
  <c r="J41" i="9"/>
  <c r="J39" i="9"/>
  <c r="J37" i="9"/>
  <c r="J35" i="9"/>
  <c r="J33" i="9"/>
  <c r="J31" i="9"/>
  <c r="J29" i="9"/>
  <c r="J27" i="9"/>
  <c r="J25" i="9"/>
  <c r="J23" i="9"/>
  <c r="J21" i="9"/>
  <c r="J19" i="9"/>
  <c r="J17" i="9"/>
  <c r="J15" i="9"/>
  <c r="J13" i="9"/>
  <c r="J11" i="9"/>
  <c r="J9" i="9"/>
  <c r="J7" i="9"/>
  <c r="J83" i="9"/>
  <c r="J79" i="9"/>
  <c r="J77" i="9"/>
  <c r="J73" i="9"/>
  <c r="J67" i="9"/>
  <c r="I103" i="9"/>
  <c r="I101" i="9"/>
  <c r="I99" i="9"/>
  <c r="I97" i="9"/>
  <c r="I95" i="9"/>
  <c r="I93" i="9"/>
  <c r="I91" i="9"/>
  <c r="I89" i="9"/>
  <c r="I87" i="9"/>
  <c r="I85" i="9"/>
  <c r="I83" i="9"/>
  <c r="I81" i="9"/>
  <c r="I79" i="9"/>
  <c r="I77" i="9"/>
  <c r="I75" i="9"/>
  <c r="I73" i="9"/>
  <c r="I71" i="9"/>
  <c r="I69" i="9"/>
  <c r="I67" i="9"/>
  <c r="I65" i="9"/>
  <c r="I63" i="9"/>
  <c r="I61" i="9"/>
  <c r="I59" i="9"/>
  <c r="I57" i="9"/>
  <c r="I55" i="9"/>
  <c r="I53" i="9"/>
  <c r="I51" i="9"/>
  <c r="I49" i="9"/>
  <c r="I47" i="9"/>
  <c r="I45" i="9"/>
  <c r="I43" i="9"/>
  <c r="I41" i="9"/>
  <c r="I39" i="9"/>
  <c r="I37" i="9"/>
  <c r="I35" i="9"/>
  <c r="I33" i="9"/>
  <c r="I31" i="9"/>
  <c r="I29" i="9"/>
  <c r="I27" i="9"/>
  <c r="I25" i="9"/>
  <c r="I23" i="9"/>
  <c r="I21" i="9"/>
  <c r="I19" i="9"/>
  <c r="I17" i="9"/>
  <c r="I15" i="9"/>
  <c r="I13" i="9"/>
  <c r="I11" i="9"/>
  <c r="I9" i="9"/>
  <c r="I7" i="9"/>
  <c r="J6" i="9"/>
</calcChain>
</file>

<file path=xl/sharedStrings.xml><?xml version="1.0" encoding="utf-8"?>
<sst xmlns="http://schemas.openxmlformats.org/spreadsheetml/2006/main" count="15870" uniqueCount="143">
  <si>
    <t>Visiterede timer i alt</t>
  </si>
  <si>
    <t>80-84 år</t>
  </si>
  <si>
    <t>Hele landet</t>
  </si>
  <si>
    <t>København</t>
  </si>
  <si>
    <t>Frederiksberg</t>
  </si>
  <si>
    <t>Dragør</t>
  </si>
  <si>
    <t>Tårnby</t>
  </si>
  <si>
    <t>Albertslund</t>
  </si>
  <si>
    <t>Ballerup</t>
  </si>
  <si>
    <t>Brøndby</t>
  </si>
  <si>
    <t>Gentofte</t>
  </si>
  <si>
    <t>Gladsaxe</t>
  </si>
  <si>
    <t>Glostrup</t>
  </si>
  <si>
    <t>Herlev</t>
  </si>
  <si>
    <t>Hvidovre</t>
  </si>
  <si>
    <t>Høje-Taastrup</t>
  </si>
  <si>
    <t>Ishøj</t>
  </si>
  <si>
    <t>Lyngby-Taarbæk</t>
  </si>
  <si>
    <t>Rødovre</t>
  </si>
  <si>
    <t>Vallensbæk</t>
  </si>
  <si>
    <t>Allerød</t>
  </si>
  <si>
    <t>Egedal</t>
  </si>
  <si>
    <t>Fredensborg</t>
  </si>
  <si>
    <t>Frederikssund</t>
  </si>
  <si>
    <t>Furesø</t>
  </si>
  <si>
    <t>Gribskov</t>
  </si>
  <si>
    <t>Halsnæs</t>
  </si>
  <si>
    <t>Helsingør</t>
  </si>
  <si>
    <t>Hillerød</t>
  </si>
  <si>
    <t>Hørsholm</t>
  </si>
  <si>
    <t>Rudersdal</t>
  </si>
  <si>
    <t>Bornholm</t>
  </si>
  <si>
    <t>Greve</t>
  </si>
  <si>
    <t>Køge</t>
  </si>
  <si>
    <t>Lejre</t>
  </si>
  <si>
    <t>Roskilde</t>
  </si>
  <si>
    <t>Solrød</t>
  </si>
  <si>
    <t>Faxe</t>
  </si>
  <si>
    <t>Guldborgsund</t>
  </si>
  <si>
    <t>Holbæk</t>
  </si>
  <si>
    <t>Kalundborg</t>
  </si>
  <si>
    <t>Lolland</t>
  </si>
  <si>
    <t>Næstved</t>
  </si>
  <si>
    <t>Odsherred</t>
  </si>
  <si>
    <t>Ringsted</t>
  </si>
  <si>
    <t>Slagelse</t>
  </si>
  <si>
    <t>Sorø</t>
  </si>
  <si>
    <t>Stevns</t>
  </si>
  <si>
    <t>Vordingborg</t>
  </si>
  <si>
    <t>Assens</t>
  </si>
  <si>
    <t>Faaborg-Midtfyn</t>
  </si>
  <si>
    <t>Kerteminde</t>
  </si>
  <si>
    <t>Langeland</t>
  </si>
  <si>
    <t>Middelfart</t>
  </si>
  <si>
    <t>Nordfyns</t>
  </si>
  <si>
    <t>Nyborg</t>
  </si>
  <si>
    <t>Odense</t>
  </si>
  <si>
    <t>Svendborg</t>
  </si>
  <si>
    <t>Ærø</t>
  </si>
  <si>
    <t>Billund</t>
  </si>
  <si>
    <t>Esbjerg</t>
  </si>
  <si>
    <t>Fanø</t>
  </si>
  <si>
    <t>Fredericia</t>
  </si>
  <si>
    <t>Haderslev</t>
  </si>
  <si>
    <t>Kolding</t>
  </si>
  <si>
    <t>Sønderborg</t>
  </si>
  <si>
    <t>Tønder</t>
  </si>
  <si>
    <t>Varde</t>
  </si>
  <si>
    <t>Vejen</t>
  </si>
  <si>
    <t>Vejle</t>
  </si>
  <si>
    <t>Aabenraa</t>
  </si>
  <si>
    <t>Favrskov</t>
  </si>
  <si>
    <t>Hedensted</t>
  </si>
  <si>
    <t>Horsens</t>
  </si>
  <si>
    <t>Norddjurs</t>
  </si>
  <si>
    <t>Odder</t>
  </si>
  <si>
    <t>Randers</t>
  </si>
  <si>
    <t>Samsø</t>
  </si>
  <si>
    <t>Silkeborg</t>
  </si>
  <si>
    <t>Skanderborg</t>
  </si>
  <si>
    <t>Syddjurs</t>
  </si>
  <si>
    <t>Aarhus</t>
  </si>
  <si>
    <t>Herning</t>
  </si>
  <si>
    <t>Holstebro</t>
  </si>
  <si>
    <t>Ikast-Brande</t>
  </si>
  <si>
    <t>Lemvig</t>
  </si>
  <si>
    <t>Ringkøbing-Skjern</t>
  </si>
  <si>
    <t>Skive</t>
  </si>
  <si>
    <t>Struer</t>
  </si>
  <si>
    <t>Viborg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</si>
  <si>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</si>
  <si>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</si>
  <si>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</si>
  <si>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</si>
  <si>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</si>
  <si>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</si>
  <si>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</si>
  <si>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</si>
  <si>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</si>
  <si>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</si>
  <si>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Aalborg</t>
  </si>
  <si>
    <t>85-89 år</t>
  </si>
  <si>
    <t>90 år og derover</t>
  </si>
  <si>
    <t>Modtagere af hjemmehjælp i alt</t>
  </si>
  <si>
    <t>AED06 - Antal modtagere visiteret til hjemmehjælp</t>
  </si>
  <si>
    <t>AED022 - Hjemmehjælp visiterede timer per uge</t>
  </si>
  <si>
    <t>Ydelsestype</t>
  </si>
  <si>
    <t>Alder</t>
  </si>
  <si>
    <t>Område</t>
  </si>
  <si>
    <t>År</t>
  </si>
  <si>
    <t>Antal</t>
  </si>
  <si>
    <t>Kolonnenavne</t>
  </si>
  <si>
    <t>Hovedtotal</t>
  </si>
  <si>
    <t>Rækkenavne</t>
  </si>
  <si>
    <t>Sum af Antal</t>
  </si>
  <si>
    <t>80-89 år</t>
  </si>
  <si>
    <t>Christiansø</t>
  </si>
  <si>
    <t>90-99 år</t>
  </si>
  <si>
    <t>100-109 år</t>
  </si>
  <si>
    <t>110 år +</t>
  </si>
  <si>
    <t>Plejehjem</t>
  </si>
  <si>
    <t>Antal visterede modtagere pr. indbygger</t>
  </si>
  <si>
    <t>Antal visterede modtagere pr. hjemmeboende</t>
  </si>
  <si>
    <t>Forskel</t>
  </si>
  <si>
    <t>Antal visterede timer pr. indbygger</t>
  </si>
  <si>
    <t>Antal visterede timer pr. hjemmeboende</t>
  </si>
  <si>
    <t>ædring pct point</t>
  </si>
  <si>
    <t>stort fald</t>
  </si>
  <si>
    <t>pct ændring</t>
  </si>
  <si>
    <t>Beskyttede boliger</t>
  </si>
  <si>
    <t>Plejeboliger  fortrinsvis til ældre (2006-)</t>
  </si>
  <si>
    <t>Friplejeboliger (2009-)</t>
  </si>
  <si>
    <t>Foranstaltning</t>
  </si>
  <si>
    <t>Antal timer pr. modtager</t>
  </si>
  <si>
    <t>Hjemmehjælp - Visiterede timer, ugentligt gennemsnit pr. modtager</t>
  </si>
  <si>
    <t xml:space="preserve">Gnsn. </t>
  </si>
  <si>
    <t>Stort fald</t>
  </si>
  <si>
    <t>Ændring       2008-17</t>
  </si>
  <si>
    <t>n.a.</t>
  </si>
  <si>
    <t>Gns. Antal visiterede timer pr. uge for modtagere 80+</t>
  </si>
  <si>
    <t>Andel 80+ årige* visiteret til hjemmehjælp</t>
  </si>
  <si>
    <t>Antal visiterede timer pr. indbygger (80+)*</t>
  </si>
  <si>
    <t>*Borgere i eget hjem, dvs. Ekskl. Borgere på plejehjem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</si>
</sst>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1" fontId="0" fillId="0" borderId="0" xfId="0" applyNumberFormat="1"/>
    <xf numFmtId="0" fontId="0" fillId="0" borderId="0" xfId="0" applyNumberFormat="1"/>
    <xf numFmtId="1" fontId="14" fillId="0" borderId="0" xfId="0" applyNumberFormat="1" applyFont="1"/>
    <xf numFmtId="164" fontId="0" fillId="0" borderId="0" xfId="0" applyNumberFormat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42" applyFont="1"/>
    <xf numFmtId="9" fontId="0" fillId="0" borderId="0" xfId="42" applyNumberFormat="1" applyFont="1"/>
    <xf numFmtId="0" fontId="16" fillId="0" borderId="0" xfId="0" applyFont="1"/>
    <xf numFmtId="2" fontId="0" fillId="0" borderId="0" xfId="42" applyNumberFormat="1" applyFont="1"/>
    <xf numFmtId="2" fontId="0" fillId="0" borderId="0" xfId="0" applyNumberFormat="1"/>
    <xf numFmtId="10" fontId="0" fillId="0" borderId="0" xfId="0" applyNumberFormat="1"/>
    <xf numFmtId="2" fontId="0" fillId="33" borderId="0" xfId="42" applyNumberFormat="1" applyFont="1" applyFill="1"/>
    <xf numFmtId="0" fontId="0" fillId="33" borderId="0" xfId="0" applyFill="1"/>
    <xf numFmtId="2" fontId="0" fillId="33" borderId="0" xfId="0" applyNumberFormat="1" applyFill="1"/>
    <xf numFmtId="9" fontId="0" fillId="33" borderId="0" xfId="0" applyNumberFormat="1" applyFill="1"/>
    <xf numFmtId="0" fontId="18" fillId="0" borderId="0" xfId="0" applyFont="1"/>
    <xf numFmtId="2" fontId="14" fillId="0" borderId="0" xfId="0" applyNumberFormat="1" applyFont="1"/>
    <xf numFmtId="0" fontId="14" fillId="0" borderId="0" xfId="0" applyFont="1" applyAlignment="1">
      <alignment horizontal="left"/>
    </xf>
    <xf numFmtId="165" fontId="0" fillId="0" borderId="0" xfId="42" applyNumberFormat="1" applyFont="1"/>
    <xf numFmtId="9" fontId="0" fillId="33" borderId="0" xfId="42" applyFont="1" applyFill="1"/>
    <xf numFmtId="0" fontId="0" fillId="0" borderId="0" xfId="0" applyAlignment="1">
      <alignment horizontal="left" indent="1"/>
    </xf>
    <xf numFmtId="9" fontId="16" fillId="0" borderId="0" xfId="42" applyFont="1"/>
    <xf numFmtId="0" fontId="16" fillId="8" borderId="8" xfId="15" applyFont="1"/>
    <xf numFmtId="9" fontId="16" fillId="8" borderId="8" xfId="15" applyNumberFormat="1" applyFont="1"/>
    <xf numFmtId="0" fontId="0" fillId="8" borderId="8" xfId="15" applyFont="1"/>
    <xf numFmtId="2" fontId="0" fillId="8" borderId="8" xfId="15" applyNumberFormat="1" applyFont="1"/>
    <xf numFmtId="0" fontId="0" fillId="0" borderId="0" xfId="0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34" borderId="16" xfId="0" applyFont="1" applyFill="1" applyBorder="1"/>
    <xf numFmtId="0" fontId="19" fillId="0" borderId="10" xfId="0" applyFont="1" applyBorder="1"/>
    <xf numFmtId="2" fontId="16" fillId="34" borderId="16" xfId="0" applyNumberFormat="1" applyFont="1" applyFill="1" applyBorder="1"/>
    <xf numFmtId="2" fontId="0" fillId="0" borderId="16" xfId="0" applyNumberFormat="1" applyBorder="1"/>
    <xf numFmtId="2" fontId="0" fillId="0" borderId="15" xfId="0" applyNumberFormat="1" applyBorder="1"/>
    <xf numFmtId="0" fontId="19" fillId="0" borderId="10" xfId="0" applyFont="1" applyBorder="1" applyAlignment="1">
      <alignment wrapText="1"/>
    </xf>
    <xf numFmtId="9" fontId="16" fillId="34" borderId="16" xfId="42" applyFont="1" applyFill="1" applyBorder="1" applyAlignment="1">
      <alignment horizontal="right"/>
    </xf>
    <xf numFmtId="9" fontId="0" fillId="0" borderId="16" xfId="42" applyFont="1" applyBorder="1" applyAlignment="1">
      <alignment horizontal="right"/>
    </xf>
    <xf numFmtId="9" fontId="0" fillId="0" borderId="15" xfId="42" applyFont="1" applyBorder="1" applyAlignment="1">
      <alignment horizontal="right"/>
    </xf>
    <xf numFmtId="164" fontId="16" fillId="34" borderId="16" xfId="0" applyNumberFormat="1" applyFont="1" applyFill="1" applyBorder="1"/>
    <xf numFmtId="164" fontId="0" fillId="0" borderId="16" xfId="0" applyNumberFormat="1" applyBorder="1"/>
    <xf numFmtId="164" fontId="0" fillId="0" borderId="15" xfId="0" applyNumberFormat="1" applyBorder="1"/>
    <xf numFmtId="9" fontId="16" fillId="34" borderId="16" xfId="42" applyFont="1" applyFill="1" applyBorder="1"/>
    <xf numFmtId="9" fontId="0" fillId="0" borderId="16" xfId="42" applyFont="1" applyBorder="1"/>
    <xf numFmtId="9" fontId="0" fillId="0" borderId="15" xfId="42" applyFont="1" applyBorder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14" fillId="38" borderId="0" xfId="0" applyFont="1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wrapText="1"/>
    </xf>
    <xf numFmtId="0" fontId="19" fillId="0" borderId="13" xfId="0" applyFont="1" applyBorder="1" applyAlignment="1">
      <alignment wrapText="1"/>
    </xf>
  </cellXfs>
  <cellStyles count="43">
    <cellStyle name="20 % - Markeringsfarve1" xfId="19" builtinId="30" customBuiltin="1"/>
    <cellStyle name="20 % - Markeringsfarve2" xfId="23" builtinId="34" customBuiltin="1"/>
    <cellStyle name="20 % - Markeringsfarve3" xfId="27" builtinId="38" customBuiltin="1"/>
    <cellStyle name="20 % - Markeringsfarve4" xfId="31" builtinId="42" customBuiltin="1"/>
    <cellStyle name="20 % - Markeringsfarve5" xfId="35" builtinId="46" customBuiltin="1"/>
    <cellStyle name="20 % - Markeringsfarve6" xfId="39" builtinId="50" customBuiltin="1"/>
    <cellStyle name="40 % - Markeringsfarve1" xfId="20" builtinId="31" customBuiltin="1"/>
    <cellStyle name="40 % - Markeringsfarve2" xfId="24" builtinId="35" customBuiltin="1"/>
    <cellStyle name="40 % - Markeringsfarve3" xfId="28" builtinId="39" customBuiltin="1"/>
    <cellStyle name="40 % - Markeringsfarve4" xfId="32" builtinId="43" customBuiltin="1"/>
    <cellStyle name="40 % - Markeringsfarve5" xfId="36" builtinId="47" customBuiltin="1"/>
    <cellStyle name="40 % - Markeringsfarve6" xfId="40" builtinId="51" customBuiltin="1"/>
    <cellStyle name="60 % - Markeringsfarve1" xfId="21" builtinId="32" customBuiltin="1"/>
    <cellStyle name="60 % - Markeringsfarve2" xfId="25" builtinId="36" customBuiltin="1"/>
    <cellStyle name="60 % - Markeringsfarve3" xfId="29" builtinId="40" customBuiltin="1"/>
    <cellStyle name="60 % - Markeringsfarve4" xfId="33" builtinId="44" customBuiltin="1"/>
    <cellStyle name="60 % - Markeringsfarve5" xfId="37" builtinId="48" customBuiltin="1"/>
    <cellStyle name="60 % - Markerings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orklarende tekst" xfId="16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8" builtinId="29" customBuiltin="1"/>
    <cellStyle name="Markeringsfarve2" xfId="22" builtinId="33" customBuiltin="1"/>
    <cellStyle name="Markeringsfarve3" xfId="26" builtinId="37" customBuiltin="1"/>
    <cellStyle name="Markeringsfarve4" xfId="30" builtinId="41" customBuiltin="1"/>
    <cellStyle name="Markeringsfarve5" xfId="34" builtinId="45" customBuiltin="1"/>
    <cellStyle name="Markeringsfarve6" xfId="38" builtinId="49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cent" xfId="42" builtinId="5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tte Wraae" refreshedDate="43291.483854745369" createdVersion="4" refreshedVersion="4" minRefreshableVersion="3" recordCount="594">
  <cacheSource type="worksheet">
    <worksheetSource name="_xlnm.Database"/>
  </cacheSource>
  <cacheFields count="5">
    <cacheField name="Ydelsestype" numFmtId="1">
      <sharedItems count="1">
        <s v="Visiterede timer i alt"/>
      </sharedItems>
    </cacheField>
    <cacheField name="Alder" numFmtId="1">
      <sharedItems count="3">
        <s v="80-84 år"/>
        <s v="85-89 år"/>
        <s v="90 år og derover"/>
      </sharedItems>
    </cacheField>
    <cacheField name="Område" numFmtId="1">
      <sharedItems count="99">
        <s v="Hele landet"/>
        <s v="København"/>
        <s v="Frederiksberg"/>
        <s v="Dragør"/>
        <s v="Tårnby"/>
        <s v="Albertslund"/>
        <s v="Ballerup"/>
        <s v="Brøndby"/>
        <s v="Gentofte"/>
        <s v="Gladsaxe"/>
        <s v="Glostrup"/>
        <s v="Herlev"/>
        <s v="Hvidovre"/>
        <s v="Høje-Taastrup"/>
        <s v="Ishøj"/>
        <s v="Lyngby-Taarbæk"/>
        <s v="Rødovre"/>
        <s v="Vallensbæk"/>
        <s v="Allerød"/>
        <s v="Egedal"/>
        <s v="Fredensborg"/>
        <s v="Frederikssund"/>
        <s v="Furesø"/>
        <s v="Gribskov"/>
        <s v="Halsnæs"/>
        <s v="Helsingør"/>
        <s v="Hillerød"/>
        <s v="Hørsholm"/>
        <s v="Rudersdal"/>
        <s v="Bornholm"/>
        <s v="Greve"/>
        <s v="Køge"/>
        <s v="Lejre"/>
        <s v="Roskilde"/>
        <s v="Solrød"/>
        <s v="Faxe"/>
        <s v="Guldborgsund"/>
        <s v="Holbæk"/>
        <s v="Kalundborg"/>
        <s v="Lolland"/>
        <s v="Næstved"/>
        <s v="Odsherred"/>
        <s v="Ringsted"/>
        <s v="Slagelse"/>
        <s v="Sorø"/>
        <s v="Stevns"/>
        <s v="Vordingborg"/>
        <s v="Assens"/>
        <s v="Faaborg-Midtfyn"/>
        <s v="Kerteminde"/>
        <s v="Langeland"/>
        <s v="Middelfart"/>
        <s v="Nordfyns"/>
        <s v="Nyborg"/>
        <s v="Odense"/>
        <s v="Svendborg"/>
        <s v="Ærø"/>
        <s v="Billund"/>
        <s v="Esbjerg"/>
        <s v="Fanø"/>
        <s v="Fredericia"/>
        <s v="Haderslev"/>
        <s v="Kolding"/>
        <s v="Sønderborg"/>
        <s v="Tønder"/>
        <s v="Varde"/>
        <s v="Vejen"/>
        <s v="Vejle"/>
        <s v="Aabenraa"/>
        <s v="Favrskov"/>
        <s v="Hedensted"/>
        <s v="Horsens"/>
        <s v="Norddjurs"/>
        <s v="Odder"/>
        <s v="Randers"/>
        <s v="Samsø"/>
        <s v="Silkeborg"/>
        <s v="Skanderborg"/>
        <s v="Syddjurs"/>
        <s v="Aarhus"/>
        <s v="Herning"/>
        <s v="Holstebro"/>
        <s v="Ikast-Brande"/>
        <s v="Lemvig"/>
        <s v="Ringkøbing-Skjern"/>
        <s v="Skive"/>
        <s v="Struer"/>
        <s v="Viborg"/>
        <s v="Brønderslev"/>
        <s v="Frederikshavn"/>
        <s v="Hjørring"/>
        <s v="Jammerbugt"/>
        <s v="Læsø"/>
        <s v="Mariagerfjord"/>
        <s v="Morsø"/>
        <s v="Rebild"/>
        <s v="Thisted"/>
        <s v="Vesthimmerlands"/>
        <s v="Aalborg"/>
      </sharedItems>
    </cacheField>
    <cacheField name="År" numFmtId="0">
      <sharedItems containsSemiMixedTypes="0" containsString="0" containsNumber="1" containsInteger="1" minValue="2008" maxValue="2017" count="2">
        <n v="2008"/>
        <n v="2017"/>
      </sharedItems>
    </cacheField>
    <cacheField name="Antal" numFmtId="1">
      <sharedItems containsSemiMixedTypes="0" containsString="0" containsNumber="1" containsInteger="1" minValue="0" maxValue="1318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ette Wraae" refreshedDate="43291.48647048611" createdVersion="4" refreshedVersion="4" minRefreshableVersion="3" recordCount="594">
  <cacheSource type="worksheet">
    <worksheetSource ref="A2:E596" sheet="AED06"/>
  </cacheSource>
  <cacheFields count="5">
    <cacheField name="Ydelsestype" numFmtId="1">
      <sharedItems/>
    </cacheField>
    <cacheField name="Alder" numFmtId="1">
      <sharedItems count="3">
        <s v="80-84 år"/>
        <s v="85-89 år"/>
        <s v="90 år og derover"/>
      </sharedItems>
    </cacheField>
    <cacheField name="Område" numFmtId="1">
      <sharedItems count="99">
        <s v="Hele landet"/>
        <s v="København"/>
        <s v="Frederiksberg"/>
        <s v="Dragør"/>
        <s v="Tårnby"/>
        <s v="Albertslund"/>
        <s v="Ballerup"/>
        <s v="Brøndby"/>
        <s v="Gentofte"/>
        <s v="Gladsaxe"/>
        <s v="Glostrup"/>
        <s v="Herlev"/>
        <s v="Hvidovre"/>
        <s v="Høje-Taastrup"/>
        <s v="Ishøj"/>
        <s v="Lyngby-Taarbæk"/>
        <s v="Rødovre"/>
        <s v="Vallensbæk"/>
        <s v="Allerød"/>
        <s v="Egedal"/>
        <s v="Fredensborg"/>
        <s v="Frederikssund"/>
        <s v="Furesø"/>
        <s v="Gribskov"/>
        <s v="Halsnæs"/>
        <s v="Helsingør"/>
        <s v="Hillerød"/>
        <s v="Hørsholm"/>
        <s v="Rudersdal"/>
        <s v="Bornholm"/>
        <s v="Greve"/>
        <s v="Køge"/>
        <s v="Lejre"/>
        <s v="Roskilde"/>
        <s v="Solrød"/>
        <s v="Faxe"/>
        <s v="Guldborgsund"/>
        <s v="Holbæk"/>
        <s v="Kalundborg"/>
        <s v="Lolland"/>
        <s v="Næstved"/>
        <s v="Odsherred"/>
        <s v="Ringsted"/>
        <s v="Slagelse"/>
        <s v="Sorø"/>
        <s v="Stevns"/>
        <s v="Vordingborg"/>
        <s v="Assens"/>
        <s v="Faaborg-Midtfyn"/>
        <s v="Kerteminde"/>
        <s v="Langeland"/>
        <s v="Middelfart"/>
        <s v="Nordfyns"/>
        <s v="Nyborg"/>
        <s v="Odense"/>
        <s v="Svendborg"/>
        <s v="Ærø"/>
        <s v="Billund"/>
        <s v="Esbjerg"/>
        <s v="Fanø"/>
        <s v="Fredericia"/>
        <s v="Haderslev"/>
        <s v="Kolding"/>
        <s v="Sønderborg"/>
        <s v="Tønder"/>
        <s v="Varde"/>
        <s v="Vejen"/>
        <s v="Vejle"/>
        <s v="Aabenraa"/>
        <s v="Favrskov"/>
        <s v="Hedensted"/>
        <s v="Horsens"/>
        <s v="Norddjurs"/>
        <s v="Odder"/>
        <s v="Randers"/>
        <s v="Samsø"/>
        <s v="Silkeborg"/>
        <s v="Skanderborg"/>
        <s v="Syddjurs"/>
        <s v="Aarhus"/>
        <s v="Herning"/>
        <s v="Holstebro"/>
        <s v="Ikast-Brande"/>
        <s v="Lemvig"/>
        <s v="Ringkøbing-Skjern"/>
        <s v="Skive"/>
        <s v="Struer"/>
        <s v="Viborg"/>
        <s v="Brønderslev"/>
        <s v="Frederikshavn"/>
        <s v="Hjørring"/>
        <s v="Jammerbugt"/>
        <s v="Læsø"/>
        <s v="Mariagerfjord"/>
        <s v="Morsø"/>
        <s v="Rebild"/>
        <s v="Thisted"/>
        <s v="Vesthimmerlands"/>
        <s v="Aalborg"/>
      </sharedItems>
    </cacheField>
    <cacheField name="År" numFmtId="0">
      <sharedItems containsSemiMixedTypes="0" containsString="0" containsNumber="1" containsInteger="1" minValue="2008" maxValue="2017" count="2">
        <n v="2008"/>
        <n v="2017"/>
      </sharedItems>
    </cacheField>
    <cacheField name="Antal" numFmtId="164">
      <sharedItems containsSemiMixedTypes="0" containsString="0" containsNumber="1" minValue="0" maxValue="38861.1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ette Wraae" refreshedDate="43291.538339814811" createdVersion="4" refreshedVersion="4" minRefreshableVersion="3" recordCount="800">
  <cacheSource type="worksheet">
    <worksheetSource ref="A1:D801" sheet="FOLK1"/>
  </cacheSource>
  <cacheFields count="4">
    <cacheField name="Alder" numFmtId="1">
      <sharedItems count="4">
        <s v="80-89 år"/>
        <s v="90-99 år"/>
        <s v="100-109 år"/>
        <s v="110 år +"/>
      </sharedItems>
    </cacheField>
    <cacheField name="Område" numFmtId="1">
      <sharedItems count="100">
        <s v="Hele landet"/>
        <s v="København"/>
        <s v="Frederiksberg"/>
        <s v="Dragør"/>
        <s v="Tårnby"/>
        <s v="Albertslund"/>
        <s v="Ballerup"/>
        <s v="Brøndby"/>
        <s v="Gentofte"/>
        <s v="Gladsaxe"/>
        <s v="Glostrup"/>
        <s v="Herlev"/>
        <s v="Hvidovre"/>
        <s v="Høje-Taastrup"/>
        <s v="Ishøj"/>
        <s v="Lyngby-Taarbæk"/>
        <s v="Rødovre"/>
        <s v="Vallensbæk"/>
        <s v="Allerød"/>
        <s v="Egedal"/>
        <s v="Fredensborg"/>
        <s v="Frederikssund"/>
        <s v="Furesø"/>
        <s v="Gribskov"/>
        <s v="Halsnæs"/>
        <s v="Helsingør"/>
        <s v="Hillerød"/>
        <s v="Hørsholm"/>
        <s v="Rudersdal"/>
        <s v="Bornholm"/>
        <s v="Christiansø"/>
        <s v="Greve"/>
        <s v="Køge"/>
        <s v="Lejre"/>
        <s v="Roskilde"/>
        <s v="Solrød"/>
        <s v="Faxe"/>
        <s v="Guldborgsund"/>
        <s v="Holbæk"/>
        <s v="Kalundborg"/>
        <s v="Lolland"/>
        <s v="Næstved"/>
        <s v="Odsherred"/>
        <s v="Ringsted"/>
        <s v="Slagelse"/>
        <s v="Sorø"/>
        <s v="Stevns"/>
        <s v="Vordingborg"/>
        <s v="Assens"/>
        <s v="Faaborg-Midtfyn"/>
        <s v="Kerteminde"/>
        <s v="Langeland"/>
        <s v="Middelfart"/>
        <s v="Nordfyns"/>
        <s v="Nyborg"/>
        <s v="Odense"/>
        <s v="Svendborg"/>
        <s v="Ærø"/>
        <s v="Billund"/>
        <s v="Esbjerg"/>
        <s v="Fanø"/>
        <s v="Fredericia"/>
        <s v="Haderslev"/>
        <s v="Kolding"/>
        <s v="Sønderborg"/>
        <s v="Tønder"/>
        <s v="Varde"/>
        <s v="Vejen"/>
        <s v="Vejle"/>
        <s v="Aabenraa"/>
        <s v="Favrskov"/>
        <s v="Hedensted"/>
        <s v="Horsens"/>
        <s v="Norddjurs"/>
        <s v="Odder"/>
        <s v="Randers"/>
        <s v="Samsø"/>
        <s v="Silkeborg"/>
        <s v="Skanderborg"/>
        <s v="Syddjurs"/>
        <s v="Aarhus"/>
        <s v="Herning"/>
        <s v="Holstebro"/>
        <s v="Ikast-Brande"/>
        <s v="Lemvig"/>
        <s v="Ringkøbing-Skjern"/>
        <s v="Skive"/>
        <s v="Struer"/>
        <s v="Viborg"/>
        <s v="Brønderslev"/>
        <s v="Frederikshavn"/>
        <s v="Hjørring"/>
        <s v="Jammerbugt"/>
        <s v="Læsø"/>
        <s v="Mariagerfjord"/>
        <s v="Morsø"/>
        <s v="Rebild"/>
        <s v="Thisted"/>
        <s v="Vesthimmerlands"/>
        <s v="Aalborg"/>
      </sharedItems>
    </cacheField>
    <cacheField name="År" numFmtId="1">
      <sharedItems containsSemiMixedTypes="0" containsString="0" containsNumber="1" containsInteger="1" minValue="2008" maxValue="2017" count="2">
        <n v="2008"/>
        <n v="2017"/>
      </sharedItems>
    </cacheField>
    <cacheField name="Antal" numFmtId="1">
      <sharedItems containsSemiMixedTypes="0" containsString="0" containsNumber="1" containsInteger="1" minValue="0" maxValue="2053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ette Wraae" refreshedDate="43292.525168749999" createdVersion="4" refreshedVersion="4" minRefreshableVersion="3" recordCount="2376">
  <cacheSource type="worksheet">
    <worksheetSource ref="A1:E2377" sheet="RESI01"/>
  </cacheSource>
  <cacheFields count="5">
    <cacheField name="Foranstaltning" numFmtId="1">
      <sharedItems count="4">
        <s v="Plejehjem"/>
        <s v="Beskyttede boliger"/>
        <s v="Plejeboliger  fortrinsvis til ældre (2006-)"/>
        <s v="Friplejeboliger (2009-)"/>
      </sharedItems>
    </cacheField>
    <cacheField name="Alder" numFmtId="1">
      <sharedItems count="3">
        <s v="80-84 år"/>
        <s v="85-89 år"/>
        <s v="90 år og derover"/>
      </sharedItems>
    </cacheField>
    <cacheField name="Område" numFmtId="1">
      <sharedItems count="99">
        <s v="Hele landet"/>
        <s v="København"/>
        <s v="Frederiksberg"/>
        <s v="Dragør"/>
        <s v="Tårnby"/>
        <s v="Albertslund"/>
        <s v="Ballerup"/>
        <s v="Brøndby"/>
        <s v="Gentofte"/>
        <s v="Gladsaxe"/>
        <s v="Glostrup"/>
        <s v="Herlev"/>
        <s v="Hvidovre"/>
        <s v="Høje-Taastrup"/>
        <s v="Ishøj"/>
        <s v="Lyngby-Taarbæk"/>
        <s v="Rødovre"/>
        <s v="Vallensbæk"/>
        <s v="Allerød"/>
        <s v="Egedal"/>
        <s v="Fredensborg"/>
        <s v="Frederikssund"/>
        <s v="Furesø"/>
        <s v="Gribskov"/>
        <s v="Halsnæs"/>
        <s v="Helsingør"/>
        <s v="Hillerød"/>
        <s v="Hørsholm"/>
        <s v="Rudersdal"/>
        <s v="Bornholm"/>
        <s v="Greve"/>
        <s v="Køge"/>
        <s v="Lejre"/>
        <s v="Roskilde"/>
        <s v="Solrød"/>
        <s v="Faxe"/>
        <s v="Guldborgsund"/>
        <s v="Holbæk"/>
        <s v="Kalundborg"/>
        <s v="Lolland"/>
        <s v="Næstved"/>
        <s v="Odsherred"/>
        <s v="Ringsted"/>
        <s v="Slagelse"/>
        <s v="Sorø"/>
        <s v="Stevns"/>
        <s v="Vordingborg"/>
        <s v="Assens"/>
        <s v="Faaborg-Midtfyn"/>
        <s v="Kerteminde"/>
        <s v="Langeland"/>
        <s v="Middelfart"/>
        <s v="Nordfyns"/>
        <s v="Nyborg"/>
        <s v="Odense"/>
        <s v="Svendborg"/>
        <s v="Ærø"/>
        <s v="Billund"/>
        <s v="Esbjerg"/>
        <s v="Fanø"/>
        <s v="Fredericia"/>
        <s v="Haderslev"/>
        <s v="Kolding"/>
        <s v="Sønderborg"/>
        <s v="Tønder"/>
        <s v="Varde"/>
        <s v="Vejen"/>
        <s v="Vejle"/>
        <s v="Aabenraa"/>
        <s v="Favrskov"/>
        <s v="Hedensted"/>
        <s v="Horsens"/>
        <s v="Norddjurs"/>
        <s v="Odder"/>
        <s v="Randers"/>
        <s v="Samsø"/>
        <s v="Silkeborg"/>
        <s v="Skanderborg"/>
        <s v="Syddjurs"/>
        <s v="Aarhus"/>
        <s v="Herning"/>
        <s v="Holstebro"/>
        <s v="Ikast-Brande"/>
        <s v="Lemvig"/>
        <s v="Ringkøbing-Skjern"/>
        <s v="Skive"/>
        <s v="Struer"/>
        <s v="Viborg"/>
        <s v="Brønderslev"/>
        <s v="Frederikshavn"/>
        <s v="Hjørring"/>
        <s v="Jammerbugt"/>
        <s v="Læsø"/>
        <s v="Mariagerfjord"/>
        <s v="Morsø"/>
        <s v="Rebild"/>
        <s v="Thisted"/>
        <s v="Vesthimmerlands"/>
        <s v="Aalborg"/>
      </sharedItems>
    </cacheField>
    <cacheField name="År" numFmtId="0">
      <sharedItems containsSemiMixedTypes="0" containsString="0" containsNumber="1" containsInteger="1" minValue="2008" maxValue="2017" count="2">
        <n v="2008"/>
        <n v="2017"/>
      </sharedItems>
    </cacheField>
    <cacheField name="Antal" numFmtId="1">
      <sharedItems containsSemiMixedTypes="0" containsString="0" containsNumber="1" containsInteger="1" minValue="0" maxValue="1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ette Wraae" refreshedDate="43292.676392939815" createdVersion="4" refreshedVersion="4" minRefreshableVersion="3" recordCount="594">
  <cacheSource type="worksheet">
    <worksheetSource ref="A2:E596" sheet="AED021"/>
  </cacheSource>
  <cacheFields count="5">
    <cacheField name="Ydelsestype" numFmtId="1">
      <sharedItems count="1">
        <s v="Visiterede timer i alt"/>
      </sharedItems>
    </cacheField>
    <cacheField name="Alder" numFmtId="1">
      <sharedItems count="3">
        <s v="80-84 år"/>
        <s v="85-89 år"/>
        <s v="90 år og derover"/>
      </sharedItems>
    </cacheField>
    <cacheField name="Område" numFmtId="1">
      <sharedItems count="99">
        <s v="Hele landet"/>
        <s v="København"/>
        <s v="Frederiksberg"/>
        <s v="Dragør"/>
        <s v="Tårnby"/>
        <s v="Albertslund"/>
        <s v="Ballerup"/>
        <s v="Brøndby"/>
        <s v="Gentofte"/>
        <s v="Gladsaxe"/>
        <s v="Glostrup"/>
        <s v="Herlev"/>
        <s v="Hvidovre"/>
        <s v="Høje-Taastrup"/>
        <s v="Ishøj"/>
        <s v="Lyngby-Taarbæk"/>
        <s v="Rødovre"/>
        <s v="Vallensbæk"/>
        <s v="Allerød"/>
        <s v="Egedal"/>
        <s v="Fredensborg"/>
        <s v="Frederikssund"/>
        <s v="Furesø"/>
        <s v="Gribskov"/>
        <s v="Halsnæs"/>
        <s v="Helsingør"/>
        <s v="Hillerød"/>
        <s v="Hørsholm"/>
        <s v="Rudersdal"/>
        <s v="Bornholm"/>
        <s v="Greve"/>
        <s v="Køge"/>
        <s v="Lejre"/>
        <s v="Roskilde"/>
        <s v="Solrød"/>
        <s v="Faxe"/>
        <s v="Guldborgsund"/>
        <s v="Holbæk"/>
        <s v="Kalundborg"/>
        <s v="Lolland"/>
        <s v="Næstved"/>
        <s v="Odsherred"/>
        <s v="Ringsted"/>
        <s v="Slagelse"/>
        <s v="Sorø"/>
        <s v="Stevns"/>
        <s v="Vordingborg"/>
        <s v="Assens"/>
        <s v="Faaborg-Midtfyn"/>
        <s v="Kerteminde"/>
        <s v="Langeland"/>
        <s v="Middelfart"/>
        <s v="Nordfyns"/>
        <s v="Nyborg"/>
        <s v="Odense"/>
        <s v="Svendborg"/>
        <s v="Ærø"/>
        <s v="Billund"/>
        <s v="Esbjerg"/>
        <s v="Fanø"/>
        <s v="Fredericia"/>
        <s v="Haderslev"/>
        <s v="Kolding"/>
        <s v="Sønderborg"/>
        <s v="Tønder"/>
        <s v="Varde"/>
        <s v="Vejen"/>
        <s v="Vejle"/>
        <s v="Aabenraa"/>
        <s v="Favrskov"/>
        <s v="Hedensted"/>
        <s v="Horsens"/>
        <s v="Norddjurs"/>
        <s v="Odder"/>
        <s v="Randers"/>
        <s v="Samsø"/>
        <s v="Silkeborg"/>
        <s v="Skanderborg"/>
        <s v="Syddjurs"/>
        <s v="Aarhus"/>
        <s v="Herning"/>
        <s v="Holstebro"/>
        <s v="Ikast-Brande"/>
        <s v="Lemvig"/>
        <s v="Ringkøbing-Skjern"/>
        <s v="Skive"/>
        <s v="Struer"/>
        <s v="Viborg"/>
        <s v="Brønderslev"/>
        <s v="Frederikshavn"/>
        <s v="Hjørring"/>
        <s v="Jammerbugt"/>
        <s v="Læsø"/>
        <s v="Mariagerfjord"/>
        <s v="Morsø"/>
        <s v="Rebild"/>
        <s v="Thisted"/>
        <s v="Vesthimmerlands"/>
        <s v="Aalborg"/>
      </sharedItems>
    </cacheField>
    <cacheField name="År" numFmtId="0">
      <sharedItems containsSemiMixedTypes="0" containsString="0" containsNumber="1" containsInteger="1" minValue="2008" maxValue="2017" count="2">
        <n v="2008"/>
        <n v="2017"/>
      </sharedItems>
    </cacheField>
    <cacheField name="Antal" numFmtId="164">
      <sharedItems containsSemiMixedTypes="0" containsString="0" containsNumb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4">
  <r>
    <x v="0"/>
    <x v="0"/>
    <x v="0"/>
    <x v="0"/>
    <n v="122745"/>
  </r>
  <r>
    <x v="0"/>
    <x v="0"/>
    <x v="0"/>
    <x v="1"/>
    <n v="83418"/>
  </r>
  <r>
    <x v="0"/>
    <x v="0"/>
    <x v="1"/>
    <x v="0"/>
    <n v="8021"/>
  </r>
  <r>
    <x v="0"/>
    <x v="0"/>
    <x v="1"/>
    <x v="1"/>
    <n v="4860"/>
  </r>
  <r>
    <x v="0"/>
    <x v="0"/>
    <x v="2"/>
    <x v="0"/>
    <n v="2281"/>
  </r>
  <r>
    <x v="0"/>
    <x v="0"/>
    <x v="2"/>
    <x v="1"/>
    <n v="1434"/>
  </r>
  <r>
    <x v="0"/>
    <x v="0"/>
    <x v="3"/>
    <x v="0"/>
    <n v="0"/>
  </r>
  <r>
    <x v="0"/>
    <x v="0"/>
    <x v="3"/>
    <x v="1"/>
    <n v="302"/>
  </r>
  <r>
    <x v="0"/>
    <x v="0"/>
    <x v="4"/>
    <x v="0"/>
    <n v="866"/>
  </r>
  <r>
    <x v="0"/>
    <x v="0"/>
    <x v="4"/>
    <x v="1"/>
    <n v="573"/>
  </r>
  <r>
    <x v="0"/>
    <x v="0"/>
    <x v="5"/>
    <x v="0"/>
    <n v="267"/>
  </r>
  <r>
    <x v="0"/>
    <x v="0"/>
    <x v="5"/>
    <x v="1"/>
    <n v="276"/>
  </r>
  <r>
    <x v="0"/>
    <x v="0"/>
    <x v="6"/>
    <x v="0"/>
    <n v="1099"/>
  </r>
  <r>
    <x v="0"/>
    <x v="0"/>
    <x v="6"/>
    <x v="1"/>
    <n v="1531"/>
  </r>
  <r>
    <x v="0"/>
    <x v="0"/>
    <x v="7"/>
    <x v="0"/>
    <n v="1015"/>
  </r>
  <r>
    <x v="0"/>
    <x v="0"/>
    <x v="7"/>
    <x v="1"/>
    <n v="700"/>
  </r>
  <r>
    <x v="0"/>
    <x v="0"/>
    <x v="8"/>
    <x v="0"/>
    <n v="2454"/>
  </r>
  <r>
    <x v="0"/>
    <x v="0"/>
    <x v="8"/>
    <x v="1"/>
    <n v="980"/>
  </r>
  <r>
    <x v="0"/>
    <x v="0"/>
    <x v="9"/>
    <x v="0"/>
    <n v="1430"/>
  </r>
  <r>
    <x v="0"/>
    <x v="0"/>
    <x v="9"/>
    <x v="1"/>
    <n v="795"/>
  </r>
  <r>
    <x v="0"/>
    <x v="0"/>
    <x v="10"/>
    <x v="0"/>
    <n v="432"/>
  </r>
  <r>
    <x v="0"/>
    <x v="0"/>
    <x v="10"/>
    <x v="1"/>
    <n v="206"/>
  </r>
  <r>
    <x v="0"/>
    <x v="0"/>
    <x v="11"/>
    <x v="0"/>
    <n v="746"/>
  </r>
  <r>
    <x v="0"/>
    <x v="0"/>
    <x v="11"/>
    <x v="1"/>
    <n v="373"/>
  </r>
  <r>
    <x v="0"/>
    <x v="0"/>
    <x v="12"/>
    <x v="0"/>
    <n v="1266"/>
  </r>
  <r>
    <x v="0"/>
    <x v="0"/>
    <x v="12"/>
    <x v="1"/>
    <n v="1188"/>
  </r>
  <r>
    <x v="0"/>
    <x v="0"/>
    <x v="13"/>
    <x v="0"/>
    <n v="1024"/>
  </r>
  <r>
    <x v="0"/>
    <x v="0"/>
    <x v="13"/>
    <x v="1"/>
    <n v="686"/>
  </r>
  <r>
    <x v="0"/>
    <x v="0"/>
    <x v="14"/>
    <x v="0"/>
    <n v="289"/>
  </r>
  <r>
    <x v="0"/>
    <x v="0"/>
    <x v="14"/>
    <x v="1"/>
    <n v="243"/>
  </r>
  <r>
    <x v="0"/>
    <x v="0"/>
    <x v="15"/>
    <x v="0"/>
    <n v="1577"/>
  </r>
  <r>
    <x v="0"/>
    <x v="0"/>
    <x v="15"/>
    <x v="1"/>
    <n v="742"/>
  </r>
  <r>
    <x v="0"/>
    <x v="0"/>
    <x v="16"/>
    <x v="0"/>
    <n v="1358"/>
  </r>
  <r>
    <x v="0"/>
    <x v="0"/>
    <x v="16"/>
    <x v="1"/>
    <n v="882"/>
  </r>
  <r>
    <x v="0"/>
    <x v="0"/>
    <x v="17"/>
    <x v="0"/>
    <n v="254"/>
  </r>
  <r>
    <x v="0"/>
    <x v="0"/>
    <x v="17"/>
    <x v="1"/>
    <n v="230"/>
  </r>
  <r>
    <x v="0"/>
    <x v="0"/>
    <x v="18"/>
    <x v="0"/>
    <n v="501"/>
  </r>
  <r>
    <x v="0"/>
    <x v="0"/>
    <x v="18"/>
    <x v="1"/>
    <n v="262"/>
  </r>
  <r>
    <x v="0"/>
    <x v="0"/>
    <x v="19"/>
    <x v="0"/>
    <n v="226"/>
  </r>
  <r>
    <x v="0"/>
    <x v="0"/>
    <x v="19"/>
    <x v="1"/>
    <n v="460"/>
  </r>
  <r>
    <x v="0"/>
    <x v="0"/>
    <x v="20"/>
    <x v="0"/>
    <n v="478"/>
  </r>
  <r>
    <x v="0"/>
    <x v="0"/>
    <x v="20"/>
    <x v="1"/>
    <n v="528"/>
  </r>
  <r>
    <x v="0"/>
    <x v="0"/>
    <x v="21"/>
    <x v="0"/>
    <n v="907"/>
  </r>
  <r>
    <x v="0"/>
    <x v="0"/>
    <x v="21"/>
    <x v="1"/>
    <n v="579"/>
  </r>
  <r>
    <x v="0"/>
    <x v="0"/>
    <x v="22"/>
    <x v="0"/>
    <n v="496"/>
  </r>
  <r>
    <x v="0"/>
    <x v="0"/>
    <x v="22"/>
    <x v="1"/>
    <n v="649"/>
  </r>
  <r>
    <x v="0"/>
    <x v="0"/>
    <x v="23"/>
    <x v="0"/>
    <n v="0"/>
  </r>
  <r>
    <x v="0"/>
    <x v="0"/>
    <x v="23"/>
    <x v="1"/>
    <n v="449"/>
  </r>
  <r>
    <x v="0"/>
    <x v="0"/>
    <x v="24"/>
    <x v="0"/>
    <n v="788"/>
  </r>
  <r>
    <x v="0"/>
    <x v="0"/>
    <x v="24"/>
    <x v="1"/>
    <n v="574"/>
  </r>
  <r>
    <x v="0"/>
    <x v="0"/>
    <x v="25"/>
    <x v="0"/>
    <n v="1489"/>
  </r>
  <r>
    <x v="0"/>
    <x v="0"/>
    <x v="25"/>
    <x v="1"/>
    <n v="1135"/>
  </r>
  <r>
    <x v="0"/>
    <x v="0"/>
    <x v="26"/>
    <x v="0"/>
    <n v="563"/>
  </r>
  <r>
    <x v="0"/>
    <x v="0"/>
    <x v="26"/>
    <x v="1"/>
    <n v="437"/>
  </r>
  <r>
    <x v="0"/>
    <x v="0"/>
    <x v="27"/>
    <x v="0"/>
    <n v="746"/>
  </r>
  <r>
    <x v="0"/>
    <x v="0"/>
    <x v="27"/>
    <x v="1"/>
    <n v="546"/>
  </r>
  <r>
    <x v="0"/>
    <x v="0"/>
    <x v="28"/>
    <x v="0"/>
    <n v="1389"/>
  </r>
  <r>
    <x v="0"/>
    <x v="0"/>
    <x v="28"/>
    <x v="1"/>
    <n v="995"/>
  </r>
  <r>
    <x v="0"/>
    <x v="0"/>
    <x v="29"/>
    <x v="0"/>
    <n v="1338"/>
  </r>
  <r>
    <x v="0"/>
    <x v="0"/>
    <x v="29"/>
    <x v="1"/>
    <n v="647"/>
  </r>
  <r>
    <x v="0"/>
    <x v="0"/>
    <x v="30"/>
    <x v="0"/>
    <n v="894"/>
  </r>
  <r>
    <x v="0"/>
    <x v="0"/>
    <x v="30"/>
    <x v="1"/>
    <n v="1069"/>
  </r>
  <r>
    <x v="0"/>
    <x v="0"/>
    <x v="31"/>
    <x v="0"/>
    <n v="960"/>
  </r>
  <r>
    <x v="0"/>
    <x v="0"/>
    <x v="31"/>
    <x v="1"/>
    <n v="1067"/>
  </r>
  <r>
    <x v="0"/>
    <x v="0"/>
    <x v="32"/>
    <x v="0"/>
    <n v="649"/>
  </r>
  <r>
    <x v="0"/>
    <x v="0"/>
    <x v="32"/>
    <x v="1"/>
    <n v="481"/>
  </r>
  <r>
    <x v="0"/>
    <x v="0"/>
    <x v="33"/>
    <x v="0"/>
    <n v="1692"/>
  </r>
  <r>
    <x v="0"/>
    <x v="0"/>
    <x v="33"/>
    <x v="1"/>
    <n v="1361"/>
  </r>
  <r>
    <x v="0"/>
    <x v="0"/>
    <x v="34"/>
    <x v="0"/>
    <n v="275"/>
  </r>
  <r>
    <x v="0"/>
    <x v="0"/>
    <x v="34"/>
    <x v="1"/>
    <n v="317"/>
  </r>
  <r>
    <x v="0"/>
    <x v="0"/>
    <x v="35"/>
    <x v="0"/>
    <n v="928"/>
  </r>
  <r>
    <x v="0"/>
    <x v="0"/>
    <x v="35"/>
    <x v="1"/>
    <n v="677"/>
  </r>
  <r>
    <x v="0"/>
    <x v="0"/>
    <x v="36"/>
    <x v="0"/>
    <n v="1682"/>
  </r>
  <r>
    <x v="0"/>
    <x v="0"/>
    <x v="36"/>
    <x v="1"/>
    <n v="1140"/>
  </r>
  <r>
    <x v="0"/>
    <x v="0"/>
    <x v="37"/>
    <x v="0"/>
    <n v="2629"/>
  </r>
  <r>
    <x v="0"/>
    <x v="0"/>
    <x v="37"/>
    <x v="1"/>
    <n v="1181"/>
  </r>
  <r>
    <x v="0"/>
    <x v="0"/>
    <x v="38"/>
    <x v="0"/>
    <n v="999"/>
  </r>
  <r>
    <x v="0"/>
    <x v="0"/>
    <x v="38"/>
    <x v="1"/>
    <n v="894"/>
  </r>
  <r>
    <x v="0"/>
    <x v="0"/>
    <x v="39"/>
    <x v="0"/>
    <n v="1403"/>
  </r>
  <r>
    <x v="0"/>
    <x v="0"/>
    <x v="39"/>
    <x v="1"/>
    <n v="805"/>
  </r>
  <r>
    <x v="0"/>
    <x v="0"/>
    <x v="40"/>
    <x v="0"/>
    <n v="1686"/>
  </r>
  <r>
    <x v="0"/>
    <x v="0"/>
    <x v="40"/>
    <x v="1"/>
    <n v="1027"/>
  </r>
  <r>
    <x v="0"/>
    <x v="0"/>
    <x v="41"/>
    <x v="0"/>
    <n v="838"/>
  </r>
  <r>
    <x v="0"/>
    <x v="0"/>
    <x v="41"/>
    <x v="1"/>
    <n v="521"/>
  </r>
  <r>
    <x v="0"/>
    <x v="0"/>
    <x v="42"/>
    <x v="0"/>
    <n v="507"/>
  </r>
  <r>
    <x v="0"/>
    <x v="0"/>
    <x v="42"/>
    <x v="1"/>
    <n v="531"/>
  </r>
  <r>
    <x v="0"/>
    <x v="0"/>
    <x v="43"/>
    <x v="0"/>
    <n v="2287"/>
  </r>
  <r>
    <x v="0"/>
    <x v="0"/>
    <x v="43"/>
    <x v="1"/>
    <n v="1433"/>
  </r>
  <r>
    <x v="0"/>
    <x v="0"/>
    <x v="44"/>
    <x v="0"/>
    <n v="844"/>
  </r>
  <r>
    <x v="0"/>
    <x v="0"/>
    <x v="44"/>
    <x v="1"/>
    <n v="466"/>
  </r>
  <r>
    <x v="0"/>
    <x v="0"/>
    <x v="45"/>
    <x v="0"/>
    <n v="493"/>
  </r>
  <r>
    <x v="0"/>
    <x v="0"/>
    <x v="45"/>
    <x v="1"/>
    <n v="318"/>
  </r>
  <r>
    <x v="0"/>
    <x v="0"/>
    <x v="46"/>
    <x v="0"/>
    <n v="1009"/>
  </r>
  <r>
    <x v="0"/>
    <x v="0"/>
    <x v="46"/>
    <x v="1"/>
    <n v="1076"/>
  </r>
  <r>
    <x v="0"/>
    <x v="0"/>
    <x v="47"/>
    <x v="0"/>
    <n v="1548"/>
  </r>
  <r>
    <x v="0"/>
    <x v="0"/>
    <x v="47"/>
    <x v="1"/>
    <n v="714"/>
  </r>
  <r>
    <x v="0"/>
    <x v="0"/>
    <x v="48"/>
    <x v="0"/>
    <n v="1181"/>
  </r>
  <r>
    <x v="0"/>
    <x v="0"/>
    <x v="48"/>
    <x v="1"/>
    <n v="862"/>
  </r>
  <r>
    <x v="0"/>
    <x v="0"/>
    <x v="49"/>
    <x v="0"/>
    <n v="554"/>
  </r>
  <r>
    <x v="0"/>
    <x v="0"/>
    <x v="49"/>
    <x v="1"/>
    <n v="436"/>
  </r>
  <r>
    <x v="0"/>
    <x v="0"/>
    <x v="50"/>
    <x v="0"/>
    <n v="593"/>
  </r>
  <r>
    <x v="0"/>
    <x v="0"/>
    <x v="50"/>
    <x v="1"/>
    <n v="134"/>
  </r>
  <r>
    <x v="0"/>
    <x v="0"/>
    <x v="51"/>
    <x v="0"/>
    <n v="705"/>
  </r>
  <r>
    <x v="0"/>
    <x v="0"/>
    <x v="51"/>
    <x v="1"/>
    <n v="382"/>
  </r>
  <r>
    <x v="0"/>
    <x v="0"/>
    <x v="52"/>
    <x v="0"/>
    <n v="1122"/>
  </r>
  <r>
    <x v="0"/>
    <x v="0"/>
    <x v="52"/>
    <x v="1"/>
    <n v="462"/>
  </r>
  <r>
    <x v="0"/>
    <x v="0"/>
    <x v="53"/>
    <x v="0"/>
    <n v="981"/>
  </r>
  <r>
    <x v="0"/>
    <x v="0"/>
    <x v="53"/>
    <x v="1"/>
    <n v="663"/>
  </r>
  <r>
    <x v="0"/>
    <x v="0"/>
    <x v="54"/>
    <x v="0"/>
    <n v="3678"/>
  </r>
  <r>
    <x v="0"/>
    <x v="0"/>
    <x v="54"/>
    <x v="1"/>
    <n v="2235"/>
  </r>
  <r>
    <x v="0"/>
    <x v="0"/>
    <x v="55"/>
    <x v="0"/>
    <n v="1643"/>
  </r>
  <r>
    <x v="0"/>
    <x v="0"/>
    <x v="55"/>
    <x v="1"/>
    <n v="1494"/>
  </r>
  <r>
    <x v="0"/>
    <x v="0"/>
    <x v="56"/>
    <x v="0"/>
    <n v="199"/>
  </r>
  <r>
    <x v="0"/>
    <x v="0"/>
    <x v="56"/>
    <x v="1"/>
    <n v="157"/>
  </r>
  <r>
    <x v="0"/>
    <x v="0"/>
    <x v="57"/>
    <x v="0"/>
    <n v="789"/>
  </r>
  <r>
    <x v="0"/>
    <x v="0"/>
    <x v="57"/>
    <x v="1"/>
    <n v="243"/>
  </r>
  <r>
    <x v="0"/>
    <x v="0"/>
    <x v="58"/>
    <x v="0"/>
    <n v="2862"/>
  </r>
  <r>
    <x v="0"/>
    <x v="0"/>
    <x v="58"/>
    <x v="1"/>
    <n v="2294"/>
  </r>
  <r>
    <x v="0"/>
    <x v="0"/>
    <x v="59"/>
    <x v="0"/>
    <n v="50"/>
  </r>
  <r>
    <x v="0"/>
    <x v="0"/>
    <x v="59"/>
    <x v="1"/>
    <n v="47"/>
  </r>
  <r>
    <x v="0"/>
    <x v="0"/>
    <x v="60"/>
    <x v="0"/>
    <n v="1158"/>
  </r>
  <r>
    <x v="0"/>
    <x v="0"/>
    <x v="60"/>
    <x v="1"/>
    <n v="859"/>
  </r>
  <r>
    <x v="0"/>
    <x v="0"/>
    <x v="61"/>
    <x v="0"/>
    <n v="944"/>
  </r>
  <r>
    <x v="0"/>
    <x v="0"/>
    <x v="61"/>
    <x v="1"/>
    <n v="948"/>
  </r>
  <r>
    <x v="0"/>
    <x v="0"/>
    <x v="62"/>
    <x v="0"/>
    <n v="1818"/>
  </r>
  <r>
    <x v="0"/>
    <x v="0"/>
    <x v="62"/>
    <x v="1"/>
    <n v="997"/>
  </r>
  <r>
    <x v="0"/>
    <x v="0"/>
    <x v="63"/>
    <x v="0"/>
    <n v="1518"/>
  </r>
  <r>
    <x v="0"/>
    <x v="0"/>
    <x v="63"/>
    <x v="1"/>
    <n v="1845"/>
  </r>
  <r>
    <x v="0"/>
    <x v="0"/>
    <x v="64"/>
    <x v="0"/>
    <n v="992"/>
  </r>
  <r>
    <x v="0"/>
    <x v="0"/>
    <x v="64"/>
    <x v="1"/>
    <n v="481"/>
  </r>
  <r>
    <x v="0"/>
    <x v="0"/>
    <x v="65"/>
    <x v="0"/>
    <n v="1124"/>
  </r>
  <r>
    <x v="0"/>
    <x v="0"/>
    <x v="65"/>
    <x v="1"/>
    <n v="633"/>
  </r>
  <r>
    <x v="0"/>
    <x v="0"/>
    <x v="66"/>
    <x v="0"/>
    <n v="0"/>
  </r>
  <r>
    <x v="0"/>
    <x v="0"/>
    <x v="66"/>
    <x v="1"/>
    <n v="704"/>
  </r>
  <r>
    <x v="0"/>
    <x v="0"/>
    <x v="67"/>
    <x v="0"/>
    <n v="1666"/>
  </r>
  <r>
    <x v="0"/>
    <x v="0"/>
    <x v="67"/>
    <x v="1"/>
    <n v="1397"/>
  </r>
  <r>
    <x v="0"/>
    <x v="0"/>
    <x v="68"/>
    <x v="0"/>
    <n v="1609"/>
  </r>
  <r>
    <x v="0"/>
    <x v="0"/>
    <x v="68"/>
    <x v="1"/>
    <n v="857"/>
  </r>
  <r>
    <x v="0"/>
    <x v="0"/>
    <x v="69"/>
    <x v="0"/>
    <n v="480"/>
  </r>
  <r>
    <x v="0"/>
    <x v="0"/>
    <x v="69"/>
    <x v="1"/>
    <n v="349"/>
  </r>
  <r>
    <x v="0"/>
    <x v="0"/>
    <x v="70"/>
    <x v="0"/>
    <n v="896"/>
  </r>
  <r>
    <x v="0"/>
    <x v="0"/>
    <x v="70"/>
    <x v="1"/>
    <n v="850"/>
  </r>
  <r>
    <x v="0"/>
    <x v="0"/>
    <x v="71"/>
    <x v="0"/>
    <n v="2110"/>
  </r>
  <r>
    <x v="0"/>
    <x v="0"/>
    <x v="71"/>
    <x v="1"/>
    <n v="1491"/>
  </r>
  <r>
    <x v="0"/>
    <x v="0"/>
    <x v="72"/>
    <x v="0"/>
    <n v="1498"/>
  </r>
  <r>
    <x v="0"/>
    <x v="0"/>
    <x v="72"/>
    <x v="1"/>
    <n v="639"/>
  </r>
  <r>
    <x v="0"/>
    <x v="0"/>
    <x v="73"/>
    <x v="0"/>
    <n v="470"/>
  </r>
  <r>
    <x v="0"/>
    <x v="0"/>
    <x v="73"/>
    <x v="1"/>
    <n v="295"/>
  </r>
  <r>
    <x v="0"/>
    <x v="0"/>
    <x v="74"/>
    <x v="0"/>
    <n v="0"/>
  </r>
  <r>
    <x v="0"/>
    <x v="0"/>
    <x v="74"/>
    <x v="1"/>
    <n v="1120"/>
  </r>
  <r>
    <x v="0"/>
    <x v="0"/>
    <x v="75"/>
    <x v="0"/>
    <n v="0"/>
  </r>
  <r>
    <x v="0"/>
    <x v="0"/>
    <x v="75"/>
    <x v="1"/>
    <n v="138"/>
  </r>
  <r>
    <x v="0"/>
    <x v="0"/>
    <x v="76"/>
    <x v="0"/>
    <n v="1643"/>
  </r>
  <r>
    <x v="0"/>
    <x v="0"/>
    <x v="76"/>
    <x v="1"/>
    <n v="1768"/>
  </r>
  <r>
    <x v="0"/>
    <x v="0"/>
    <x v="77"/>
    <x v="0"/>
    <n v="1030"/>
  </r>
  <r>
    <x v="0"/>
    <x v="0"/>
    <x v="77"/>
    <x v="1"/>
    <n v="882"/>
  </r>
  <r>
    <x v="0"/>
    <x v="0"/>
    <x v="78"/>
    <x v="0"/>
    <n v="0"/>
  </r>
  <r>
    <x v="0"/>
    <x v="0"/>
    <x v="78"/>
    <x v="1"/>
    <n v="882"/>
  </r>
  <r>
    <x v="0"/>
    <x v="0"/>
    <x v="79"/>
    <x v="0"/>
    <n v="5316"/>
  </r>
  <r>
    <x v="0"/>
    <x v="0"/>
    <x v="79"/>
    <x v="1"/>
    <n v="3044"/>
  </r>
  <r>
    <x v="0"/>
    <x v="0"/>
    <x v="80"/>
    <x v="0"/>
    <n v="1321"/>
  </r>
  <r>
    <x v="0"/>
    <x v="0"/>
    <x v="80"/>
    <x v="1"/>
    <n v="1251"/>
  </r>
  <r>
    <x v="0"/>
    <x v="0"/>
    <x v="81"/>
    <x v="0"/>
    <n v="1045"/>
  </r>
  <r>
    <x v="0"/>
    <x v="0"/>
    <x v="81"/>
    <x v="1"/>
    <n v="865"/>
  </r>
  <r>
    <x v="0"/>
    <x v="0"/>
    <x v="82"/>
    <x v="0"/>
    <n v="598"/>
  </r>
  <r>
    <x v="0"/>
    <x v="0"/>
    <x v="82"/>
    <x v="1"/>
    <n v="604"/>
  </r>
  <r>
    <x v="0"/>
    <x v="0"/>
    <x v="83"/>
    <x v="0"/>
    <n v="550"/>
  </r>
  <r>
    <x v="0"/>
    <x v="0"/>
    <x v="83"/>
    <x v="1"/>
    <n v="340"/>
  </r>
  <r>
    <x v="0"/>
    <x v="0"/>
    <x v="84"/>
    <x v="0"/>
    <n v="1119"/>
  </r>
  <r>
    <x v="0"/>
    <x v="0"/>
    <x v="84"/>
    <x v="1"/>
    <n v="1087"/>
  </r>
  <r>
    <x v="0"/>
    <x v="0"/>
    <x v="85"/>
    <x v="0"/>
    <n v="692"/>
  </r>
  <r>
    <x v="0"/>
    <x v="0"/>
    <x v="85"/>
    <x v="1"/>
    <n v="681"/>
  </r>
  <r>
    <x v="0"/>
    <x v="0"/>
    <x v="86"/>
    <x v="0"/>
    <n v="425"/>
  </r>
  <r>
    <x v="0"/>
    <x v="0"/>
    <x v="86"/>
    <x v="1"/>
    <n v="228"/>
  </r>
  <r>
    <x v="0"/>
    <x v="0"/>
    <x v="87"/>
    <x v="0"/>
    <n v="2053"/>
  </r>
  <r>
    <x v="0"/>
    <x v="0"/>
    <x v="87"/>
    <x v="1"/>
    <n v="935"/>
  </r>
  <r>
    <x v="0"/>
    <x v="0"/>
    <x v="88"/>
    <x v="0"/>
    <n v="1100"/>
  </r>
  <r>
    <x v="0"/>
    <x v="0"/>
    <x v="88"/>
    <x v="1"/>
    <n v="580"/>
  </r>
  <r>
    <x v="0"/>
    <x v="0"/>
    <x v="89"/>
    <x v="0"/>
    <n v="2353"/>
  </r>
  <r>
    <x v="0"/>
    <x v="0"/>
    <x v="89"/>
    <x v="1"/>
    <n v="1493"/>
  </r>
  <r>
    <x v="0"/>
    <x v="0"/>
    <x v="90"/>
    <x v="0"/>
    <n v="1601"/>
  </r>
  <r>
    <x v="0"/>
    <x v="0"/>
    <x v="90"/>
    <x v="1"/>
    <n v="945"/>
  </r>
  <r>
    <x v="0"/>
    <x v="0"/>
    <x v="91"/>
    <x v="0"/>
    <n v="0"/>
  </r>
  <r>
    <x v="0"/>
    <x v="0"/>
    <x v="91"/>
    <x v="1"/>
    <n v="916"/>
  </r>
  <r>
    <x v="0"/>
    <x v="0"/>
    <x v="92"/>
    <x v="0"/>
    <n v="70"/>
  </r>
  <r>
    <x v="0"/>
    <x v="0"/>
    <x v="92"/>
    <x v="1"/>
    <n v="47"/>
  </r>
  <r>
    <x v="0"/>
    <x v="0"/>
    <x v="93"/>
    <x v="0"/>
    <n v="975"/>
  </r>
  <r>
    <x v="0"/>
    <x v="0"/>
    <x v="93"/>
    <x v="1"/>
    <n v="785"/>
  </r>
  <r>
    <x v="0"/>
    <x v="0"/>
    <x v="94"/>
    <x v="0"/>
    <n v="430"/>
  </r>
  <r>
    <x v="0"/>
    <x v="0"/>
    <x v="94"/>
    <x v="1"/>
    <n v="248"/>
  </r>
  <r>
    <x v="0"/>
    <x v="0"/>
    <x v="95"/>
    <x v="0"/>
    <n v="827"/>
  </r>
  <r>
    <x v="0"/>
    <x v="0"/>
    <x v="95"/>
    <x v="1"/>
    <n v="341"/>
  </r>
  <r>
    <x v="0"/>
    <x v="0"/>
    <x v="96"/>
    <x v="0"/>
    <n v="834"/>
  </r>
  <r>
    <x v="0"/>
    <x v="0"/>
    <x v="96"/>
    <x v="1"/>
    <n v="862"/>
  </r>
  <r>
    <x v="0"/>
    <x v="0"/>
    <x v="97"/>
    <x v="0"/>
    <n v="1224"/>
  </r>
  <r>
    <x v="0"/>
    <x v="0"/>
    <x v="97"/>
    <x v="1"/>
    <n v="466"/>
  </r>
  <r>
    <x v="0"/>
    <x v="0"/>
    <x v="98"/>
    <x v="0"/>
    <n v="5587"/>
  </r>
  <r>
    <x v="0"/>
    <x v="0"/>
    <x v="98"/>
    <x v="1"/>
    <n v="2818"/>
  </r>
  <r>
    <x v="0"/>
    <x v="1"/>
    <x v="0"/>
    <x v="0"/>
    <n v="131840"/>
  </r>
  <r>
    <x v="0"/>
    <x v="1"/>
    <x v="0"/>
    <x v="1"/>
    <n v="89227"/>
  </r>
  <r>
    <x v="0"/>
    <x v="1"/>
    <x v="1"/>
    <x v="0"/>
    <n v="9563"/>
  </r>
  <r>
    <x v="0"/>
    <x v="1"/>
    <x v="1"/>
    <x v="1"/>
    <n v="5011"/>
  </r>
  <r>
    <x v="0"/>
    <x v="1"/>
    <x v="2"/>
    <x v="0"/>
    <n v="2664"/>
  </r>
  <r>
    <x v="0"/>
    <x v="1"/>
    <x v="2"/>
    <x v="1"/>
    <n v="1566"/>
  </r>
  <r>
    <x v="0"/>
    <x v="1"/>
    <x v="3"/>
    <x v="0"/>
    <n v="0"/>
  </r>
  <r>
    <x v="0"/>
    <x v="1"/>
    <x v="3"/>
    <x v="1"/>
    <n v="331"/>
  </r>
  <r>
    <x v="0"/>
    <x v="1"/>
    <x v="4"/>
    <x v="0"/>
    <n v="911"/>
  </r>
  <r>
    <x v="0"/>
    <x v="1"/>
    <x v="4"/>
    <x v="1"/>
    <n v="932"/>
  </r>
  <r>
    <x v="0"/>
    <x v="1"/>
    <x v="5"/>
    <x v="0"/>
    <n v="233"/>
  </r>
  <r>
    <x v="0"/>
    <x v="1"/>
    <x v="5"/>
    <x v="1"/>
    <n v="245"/>
  </r>
  <r>
    <x v="0"/>
    <x v="1"/>
    <x v="6"/>
    <x v="0"/>
    <n v="966"/>
  </r>
  <r>
    <x v="0"/>
    <x v="1"/>
    <x v="6"/>
    <x v="1"/>
    <n v="1026"/>
  </r>
  <r>
    <x v="0"/>
    <x v="1"/>
    <x v="7"/>
    <x v="0"/>
    <n v="872"/>
  </r>
  <r>
    <x v="0"/>
    <x v="1"/>
    <x v="7"/>
    <x v="1"/>
    <n v="852"/>
  </r>
  <r>
    <x v="0"/>
    <x v="1"/>
    <x v="8"/>
    <x v="0"/>
    <n v="3536"/>
  </r>
  <r>
    <x v="0"/>
    <x v="1"/>
    <x v="8"/>
    <x v="1"/>
    <n v="1259"/>
  </r>
  <r>
    <x v="0"/>
    <x v="1"/>
    <x v="9"/>
    <x v="0"/>
    <n v="1604"/>
  </r>
  <r>
    <x v="0"/>
    <x v="1"/>
    <x v="9"/>
    <x v="1"/>
    <n v="1348"/>
  </r>
  <r>
    <x v="0"/>
    <x v="1"/>
    <x v="10"/>
    <x v="0"/>
    <n v="376"/>
  </r>
  <r>
    <x v="0"/>
    <x v="1"/>
    <x v="10"/>
    <x v="1"/>
    <n v="209"/>
  </r>
  <r>
    <x v="0"/>
    <x v="1"/>
    <x v="11"/>
    <x v="0"/>
    <n v="800"/>
  </r>
  <r>
    <x v="0"/>
    <x v="1"/>
    <x v="11"/>
    <x v="1"/>
    <n v="553"/>
  </r>
  <r>
    <x v="0"/>
    <x v="1"/>
    <x v="12"/>
    <x v="0"/>
    <n v="1064"/>
  </r>
  <r>
    <x v="0"/>
    <x v="1"/>
    <x v="12"/>
    <x v="1"/>
    <n v="1113"/>
  </r>
  <r>
    <x v="0"/>
    <x v="1"/>
    <x v="13"/>
    <x v="0"/>
    <n v="793"/>
  </r>
  <r>
    <x v="0"/>
    <x v="1"/>
    <x v="13"/>
    <x v="1"/>
    <n v="837"/>
  </r>
  <r>
    <x v="0"/>
    <x v="1"/>
    <x v="14"/>
    <x v="0"/>
    <n v="193"/>
  </r>
  <r>
    <x v="0"/>
    <x v="1"/>
    <x v="14"/>
    <x v="1"/>
    <n v="188"/>
  </r>
  <r>
    <x v="0"/>
    <x v="1"/>
    <x v="15"/>
    <x v="0"/>
    <n v="2056"/>
  </r>
  <r>
    <x v="0"/>
    <x v="1"/>
    <x v="15"/>
    <x v="1"/>
    <n v="1035"/>
  </r>
  <r>
    <x v="0"/>
    <x v="1"/>
    <x v="16"/>
    <x v="0"/>
    <n v="1244"/>
  </r>
  <r>
    <x v="0"/>
    <x v="1"/>
    <x v="16"/>
    <x v="1"/>
    <n v="908"/>
  </r>
  <r>
    <x v="0"/>
    <x v="1"/>
    <x v="17"/>
    <x v="0"/>
    <n v="331"/>
  </r>
  <r>
    <x v="0"/>
    <x v="1"/>
    <x v="17"/>
    <x v="1"/>
    <n v="235"/>
  </r>
  <r>
    <x v="0"/>
    <x v="1"/>
    <x v="18"/>
    <x v="0"/>
    <n v="561"/>
  </r>
  <r>
    <x v="0"/>
    <x v="1"/>
    <x v="18"/>
    <x v="1"/>
    <n v="241"/>
  </r>
  <r>
    <x v="0"/>
    <x v="1"/>
    <x v="19"/>
    <x v="0"/>
    <n v="207"/>
  </r>
  <r>
    <x v="0"/>
    <x v="1"/>
    <x v="19"/>
    <x v="1"/>
    <n v="418"/>
  </r>
  <r>
    <x v="0"/>
    <x v="1"/>
    <x v="20"/>
    <x v="0"/>
    <n v="634"/>
  </r>
  <r>
    <x v="0"/>
    <x v="1"/>
    <x v="20"/>
    <x v="1"/>
    <n v="541"/>
  </r>
  <r>
    <x v="0"/>
    <x v="1"/>
    <x v="21"/>
    <x v="0"/>
    <n v="856"/>
  </r>
  <r>
    <x v="0"/>
    <x v="1"/>
    <x v="21"/>
    <x v="1"/>
    <n v="590"/>
  </r>
  <r>
    <x v="0"/>
    <x v="1"/>
    <x v="22"/>
    <x v="0"/>
    <n v="586"/>
  </r>
  <r>
    <x v="0"/>
    <x v="1"/>
    <x v="22"/>
    <x v="1"/>
    <n v="613"/>
  </r>
  <r>
    <x v="0"/>
    <x v="1"/>
    <x v="23"/>
    <x v="0"/>
    <n v="0"/>
  </r>
  <r>
    <x v="0"/>
    <x v="1"/>
    <x v="23"/>
    <x v="1"/>
    <n v="512"/>
  </r>
  <r>
    <x v="0"/>
    <x v="1"/>
    <x v="24"/>
    <x v="0"/>
    <n v="789"/>
  </r>
  <r>
    <x v="0"/>
    <x v="1"/>
    <x v="24"/>
    <x v="1"/>
    <n v="736"/>
  </r>
  <r>
    <x v="0"/>
    <x v="1"/>
    <x v="25"/>
    <x v="0"/>
    <n v="1600"/>
  </r>
  <r>
    <x v="0"/>
    <x v="1"/>
    <x v="25"/>
    <x v="1"/>
    <n v="1262"/>
  </r>
  <r>
    <x v="0"/>
    <x v="1"/>
    <x v="26"/>
    <x v="0"/>
    <n v="512"/>
  </r>
  <r>
    <x v="0"/>
    <x v="1"/>
    <x v="26"/>
    <x v="1"/>
    <n v="577"/>
  </r>
  <r>
    <x v="0"/>
    <x v="1"/>
    <x v="27"/>
    <x v="0"/>
    <n v="906"/>
  </r>
  <r>
    <x v="0"/>
    <x v="1"/>
    <x v="27"/>
    <x v="1"/>
    <n v="503"/>
  </r>
  <r>
    <x v="0"/>
    <x v="1"/>
    <x v="28"/>
    <x v="0"/>
    <n v="1705"/>
  </r>
  <r>
    <x v="0"/>
    <x v="1"/>
    <x v="28"/>
    <x v="1"/>
    <n v="1415"/>
  </r>
  <r>
    <x v="0"/>
    <x v="1"/>
    <x v="29"/>
    <x v="0"/>
    <n v="1391"/>
  </r>
  <r>
    <x v="0"/>
    <x v="1"/>
    <x v="29"/>
    <x v="1"/>
    <n v="724"/>
  </r>
  <r>
    <x v="0"/>
    <x v="1"/>
    <x v="30"/>
    <x v="0"/>
    <n v="1132"/>
  </r>
  <r>
    <x v="0"/>
    <x v="1"/>
    <x v="30"/>
    <x v="1"/>
    <n v="855"/>
  </r>
  <r>
    <x v="0"/>
    <x v="1"/>
    <x v="31"/>
    <x v="0"/>
    <n v="1044"/>
  </r>
  <r>
    <x v="0"/>
    <x v="1"/>
    <x v="31"/>
    <x v="1"/>
    <n v="619"/>
  </r>
  <r>
    <x v="0"/>
    <x v="1"/>
    <x v="32"/>
    <x v="0"/>
    <n v="781"/>
  </r>
  <r>
    <x v="0"/>
    <x v="1"/>
    <x v="32"/>
    <x v="1"/>
    <n v="420"/>
  </r>
  <r>
    <x v="0"/>
    <x v="1"/>
    <x v="33"/>
    <x v="0"/>
    <n v="1422"/>
  </r>
  <r>
    <x v="0"/>
    <x v="1"/>
    <x v="33"/>
    <x v="1"/>
    <n v="1379"/>
  </r>
  <r>
    <x v="0"/>
    <x v="1"/>
    <x v="34"/>
    <x v="0"/>
    <n v="340"/>
  </r>
  <r>
    <x v="0"/>
    <x v="1"/>
    <x v="34"/>
    <x v="1"/>
    <n v="260"/>
  </r>
  <r>
    <x v="0"/>
    <x v="1"/>
    <x v="35"/>
    <x v="0"/>
    <n v="802"/>
  </r>
  <r>
    <x v="0"/>
    <x v="1"/>
    <x v="35"/>
    <x v="1"/>
    <n v="613"/>
  </r>
  <r>
    <x v="0"/>
    <x v="1"/>
    <x v="36"/>
    <x v="0"/>
    <n v="1807"/>
  </r>
  <r>
    <x v="0"/>
    <x v="1"/>
    <x v="36"/>
    <x v="1"/>
    <n v="1298"/>
  </r>
  <r>
    <x v="0"/>
    <x v="1"/>
    <x v="37"/>
    <x v="0"/>
    <n v="2871"/>
  </r>
  <r>
    <x v="0"/>
    <x v="1"/>
    <x v="37"/>
    <x v="1"/>
    <n v="1328"/>
  </r>
  <r>
    <x v="0"/>
    <x v="1"/>
    <x v="38"/>
    <x v="0"/>
    <n v="962"/>
  </r>
  <r>
    <x v="0"/>
    <x v="1"/>
    <x v="38"/>
    <x v="1"/>
    <n v="858"/>
  </r>
  <r>
    <x v="0"/>
    <x v="1"/>
    <x v="39"/>
    <x v="0"/>
    <n v="1497"/>
  </r>
  <r>
    <x v="0"/>
    <x v="1"/>
    <x v="39"/>
    <x v="1"/>
    <n v="1018"/>
  </r>
  <r>
    <x v="0"/>
    <x v="1"/>
    <x v="40"/>
    <x v="0"/>
    <n v="1917"/>
  </r>
  <r>
    <x v="0"/>
    <x v="1"/>
    <x v="40"/>
    <x v="1"/>
    <n v="1314"/>
  </r>
  <r>
    <x v="0"/>
    <x v="1"/>
    <x v="41"/>
    <x v="0"/>
    <n v="877"/>
  </r>
  <r>
    <x v="0"/>
    <x v="1"/>
    <x v="41"/>
    <x v="1"/>
    <n v="516"/>
  </r>
  <r>
    <x v="0"/>
    <x v="1"/>
    <x v="42"/>
    <x v="0"/>
    <n v="613"/>
  </r>
  <r>
    <x v="0"/>
    <x v="1"/>
    <x v="42"/>
    <x v="1"/>
    <n v="403"/>
  </r>
  <r>
    <x v="0"/>
    <x v="1"/>
    <x v="43"/>
    <x v="0"/>
    <n v="2460"/>
  </r>
  <r>
    <x v="0"/>
    <x v="1"/>
    <x v="43"/>
    <x v="1"/>
    <n v="2017"/>
  </r>
  <r>
    <x v="0"/>
    <x v="1"/>
    <x v="44"/>
    <x v="0"/>
    <n v="603"/>
  </r>
  <r>
    <x v="0"/>
    <x v="1"/>
    <x v="44"/>
    <x v="1"/>
    <n v="482"/>
  </r>
  <r>
    <x v="0"/>
    <x v="1"/>
    <x v="45"/>
    <x v="0"/>
    <n v="321"/>
  </r>
  <r>
    <x v="0"/>
    <x v="1"/>
    <x v="45"/>
    <x v="1"/>
    <n v="362"/>
  </r>
  <r>
    <x v="0"/>
    <x v="1"/>
    <x v="46"/>
    <x v="0"/>
    <n v="1088"/>
  </r>
  <r>
    <x v="0"/>
    <x v="1"/>
    <x v="46"/>
    <x v="1"/>
    <n v="1109"/>
  </r>
  <r>
    <x v="0"/>
    <x v="1"/>
    <x v="47"/>
    <x v="0"/>
    <n v="1221"/>
  </r>
  <r>
    <x v="0"/>
    <x v="1"/>
    <x v="47"/>
    <x v="1"/>
    <n v="820"/>
  </r>
  <r>
    <x v="0"/>
    <x v="1"/>
    <x v="48"/>
    <x v="0"/>
    <n v="1240"/>
  </r>
  <r>
    <x v="0"/>
    <x v="1"/>
    <x v="48"/>
    <x v="1"/>
    <n v="855"/>
  </r>
  <r>
    <x v="0"/>
    <x v="1"/>
    <x v="49"/>
    <x v="0"/>
    <n v="600"/>
  </r>
  <r>
    <x v="0"/>
    <x v="1"/>
    <x v="49"/>
    <x v="1"/>
    <n v="234"/>
  </r>
  <r>
    <x v="0"/>
    <x v="1"/>
    <x v="50"/>
    <x v="0"/>
    <n v="692"/>
  </r>
  <r>
    <x v="0"/>
    <x v="1"/>
    <x v="50"/>
    <x v="1"/>
    <n v="241"/>
  </r>
  <r>
    <x v="0"/>
    <x v="1"/>
    <x v="51"/>
    <x v="0"/>
    <n v="885"/>
  </r>
  <r>
    <x v="0"/>
    <x v="1"/>
    <x v="51"/>
    <x v="1"/>
    <n v="618"/>
  </r>
  <r>
    <x v="0"/>
    <x v="1"/>
    <x v="52"/>
    <x v="0"/>
    <n v="1100"/>
  </r>
  <r>
    <x v="0"/>
    <x v="1"/>
    <x v="52"/>
    <x v="1"/>
    <n v="528"/>
  </r>
  <r>
    <x v="0"/>
    <x v="1"/>
    <x v="53"/>
    <x v="0"/>
    <n v="1304"/>
  </r>
  <r>
    <x v="0"/>
    <x v="1"/>
    <x v="53"/>
    <x v="1"/>
    <n v="966"/>
  </r>
  <r>
    <x v="0"/>
    <x v="1"/>
    <x v="54"/>
    <x v="0"/>
    <n v="3758"/>
  </r>
  <r>
    <x v="0"/>
    <x v="1"/>
    <x v="54"/>
    <x v="1"/>
    <n v="2254"/>
  </r>
  <r>
    <x v="0"/>
    <x v="1"/>
    <x v="55"/>
    <x v="0"/>
    <n v="2251"/>
  </r>
  <r>
    <x v="0"/>
    <x v="1"/>
    <x v="55"/>
    <x v="1"/>
    <n v="1429"/>
  </r>
  <r>
    <x v="0"/>
    <x v="1"/>
    <x v="56"/>
    <x v="0"/>
    <n v="264"/>
  </r>
  <r>
    <x v="0"/>
    <x v="1"/>
    <x v="56"/>
    <x v="1"/>
    <n v="189"/>
  </r>
  <r>
    <x v="0"/>
    <x v="1"/>
    <x v="57"/>
    <x v="0"/>
    <n v="879"/>
  </r>
  <r>
    <x v="0"/>
    <x v="1"/>
    <x v="57"/>
    <x v="1"/>
    <n v="229"/>
  </r>
  <r>
    <x v="0"/>
    <x v="1"/>
    <x v="58"/>
    <x v="0"/>
    <n v="2814"/>
  </r>
  <r>
    <x v="0"/>
    <x v="1"/>
    <x v="58"/>
    <x v="1"/>
    <n v="2230"/>
  </r>
  <r>
    <x v="0"/>
    <x v="1"/>
    <x v="59"/>
    <x v="0"/>
    <n v="103"/>
  </r>
  <r>
    <x v="0"/>
    <x v="1"/>
    <x v="59"/>
    <x v="1"/>
    <n v="91"/>
  </r>
  <r>
    <x v="0"/>
    <x v="1"/>
    <x v="60"/>
    <x v="0"/>
    <n v="1399"/>
  </r>
  <r>
    <x v="0"/>
    <x v="1"/>
    <x v="60"/>
    <x v="1"/>
    <n v="837"/>
  </r>
  <r>
    <x v="0"/>
    <x v="1"/>
    <x v="61"/>
    <x v="0"/>
    <n v="1172"/>
  </r>
  <r>
    <x v="0"/>
    <x v="1"/>
    <x v="61"/>
    <x v="1"/>
    <n v="897"/>
  </r>
  <r>
    <x v="0"/>
    <x v="1"/>
    <x v="62"/>
    <x v="0"/>
    <n v="1641"/>
  </r>
  <r>
    <x v="0"/>
    <x v="1"/>
    <x v="62"/>
    <x v="1"/>
    <n v="1136"/>
  </r>
  <r>
    <x v="0"/>
    <x v="1"/>
    <x v="63"/>
    <x v="0"/>
    <n v="1761"/>
  </r>
  <r>
    <x v="0"/>
    <x v="1"/>
    <x v="63"/>
    <x v="1"/>
    <n v="1677"/>
  </r>
  <r>
    <x v="0"/>
    <x v="1"/>
    <x v="64"/>
    <x v="0"/>
    <n v="1055"/>
  </r>
  <r>
    <x v="0"/>
    <x v="1"/>
    <x v="64"/>
    <x v="1"/>
    <n v="722"/>
  </r>
  <r>
    <x v="0"/>
    <x v="1"/>
    <x v="65"/>
    <x v="0"/>
    <n v="1033"/>
  </r>
  <r>
    <x v="0"/>
    <x v="1"/>
    <x v="65"/>
    <x v="1"/>
    <n v="822"/>
  </r>
  <r>
    <x v="0"/>
    <x v="1"/>
    <x v="66"/>
    <x v="0"/>
    <n v="0"/>
  </r>
  <r>
    <x v="0"/>
    <x v="1"/>
    <x v="66"/>
    <x v="1"/>
    <n v="685"/>
  </r>
  <r>
    <x v="0"/>
    <x v="1"/>
    <x v="67"/>
    <x v="0"/>
    <n v="1723"/>
  </r>
  <r>
    <x v="0"/>
    <x v="1"/>
    <x v="67"/>
    <x v="1"/>
    <n v="1454"/>
  </r>
  <r>
    <x v="0"/>
    <x v="1"/>
    <x v="68"/>
    <x v="0"/>
    <n v="1894"/>
  </r>
  <r>
    <x v="0"/>
    <x v="1"/>
    <x v="68"/>
    <x v="1"/>
    <n v="1046"/>
  </r>
  <r>
    <x v="0"/>
    <x v="1"/>
    <x v="69"/>
    <x v="0"/>
    <n v="605"/>
  </r>
  <r>
    <x v="0"/>
    <x v="1"/>
    <x v="69"/>
    <x v="1"/>
    <n v="388"/>
  </r>
  <r>
    <x v="0"/>
    <x v="1"/>
    <x v="70"/>
    <x v="0"/>
    <n v="937"/>
  </r>
  <r>
    <x v="0"/>
    <x v="1"/>
    <x v="70"/>
    <x v="1"/>
    <n v="692"/>
  </r>
  <r>
    <x v="0"/>
    <x v="1"/>
    <x v="71"/>
    <x v="0"/>
    <n v="2471"/>
  </r>
  <r>
    <x v="0"/>
    <x v="1"/>
    <x v="71"/>
    <x v="1"/>
    <n v="2040"/>
  </r>
  <r>
    <x v="0"/>
    <x v="1"/>
    <x v="72"/>
    <x v="0"/>
    <n v="1316"/>
  </r>
  <r>
    <x v="0"/>
    <x v="1"/>
    <x v="72"/>
    <x v="1"/>
    <n v="669"/>
  </r>
  <r>
    <x v="0"/>
    <x v="1"/>
    <x v="73"/>
    <x v="0"/>
    <n v="402"/>
  </r>
  <r>
    <x v="0"/>
    <x v="1"/>
    <x v="73"/>
    <x v="1"/>
    <n v="446"/>
  </r>
  <r>
    <x v="0"/>
    <x v="1"/>
    <x v="74"/>
    <x v="0"/>
    <n v="0"/>
  </r>
  <r>
    <x v="0"/>
    <x v="1"/>
    <x v="74"/>
    <x v="1"/>
    <n v="1297"/>
  </r>
  <r>
    <x v="0"/>
    <x v="1"/>
    <x v="75"/>
    <x v="0"/>
    <n v="0"/>
  </r>
  <r>
    <x v="0"/>
    <x v="1"/>
    <x v="75"/>
    <x v="1"/>
    <n v="157"/>
  </r>
  <r>
    <x v="0"/>
    <x v="1"/>
    <x v="76"/>
    <x v="0"/>
    <n v="1698"/>
  </r>
  <r>
    <x v="0"/>
    <x v="1"/>
    <x v="76"/>
    <x v="1"/>
    <n v="1343"/>
  </r>
  <r>
    <x v="0"/>
    <x v="1"/>
    <x v="77"/>
    <x v="0"/>
    <n v="1363"/>
  </r>
  <r>
    <x v="0"/>
    <x v="1"/>
    <x v="77"/>
    <x v="1"/>
    <n v="822"/>
  </r>
  <r>
    <x v="0"/>
    <x v="1"/>
    <x v="78"/>
    <x v="0"/>
    <n v="0"/>
  </r>
  <r>
    <x v="0"/>
    <x v="1"/>
    <x v="78"/>
    <x v="1"/>
    <n v="948"/>
  </r>
  <r>
    <x v="0"/>
    <x v="1"/>
    <x v="79"/>
    <x v="0"/>
    <n v="5469"/>
  </r>
  <r>
    <x v="0"/>
    <x v="1"/>
    <x v="79"/>
    <x v="1"/>
    <n v="3696"/>
  </r>
  <r>
    <x v="0"/>
    <x v="1"/>
    <x v="80"/>
    <x v="0"/>
    <n v="1245"/>
  </r>
  <r>
    <x v="0"/>
    <x v="1"/>
    <x v="80"/>
    <x v="1"/>
    <n v="1156"/>
  </r>
  <r>
    <x v="0"/>
    <x v="1"/>
    <x v="81"/>
    <x v="0"/>
    <n v="984"/>
  </r>
  <r>
    <x v="0"/>
    <x v="1"/>
    <x v="81"/>
    <x v="1"/>
    <n v="807"/>
  </r>
  <r>
    <x v="0"/>
    <x v="1"/>
    <x v="82"/>
    <x v="0"/>
    <n v="549"/>
  </r>
  <r>
    <x v="0"/>
    <x v="1"/>
    <x v="82"/>
    <x v="1"/>
    <n v="550"/>
  </r>
  <r>
    <x v="0"/>
    <x v="1"/>
    <x v="83"/>
    <x v="0"/>
    <n v="511"/>
  </r>
  <r>
    <x v="0"/>
    <x v="1"/>
    <x v="83"/>
    <x v="1"/>
    <n v="343"/>
  </r>
  <r>
    <x v="0"/>
    <x v="1"/>
    <x v="84"/>
    <x v="0"/>
    <n v="1294"/>
  </r>
  <r>
    <x v="0"/>
    <x v="1"/>
    <x v="84"/>
    <x v="1"/>
    <n v="1297"/>
  </r>
  <r>
    <x v="0"/>
    <x v="1"/>
    <x v="85"/>
    <x v="0"/>
    <n v="843"/>
  </r>
  <r>
    <x v="0"/>
    <x v="1"/>
    <x v="85"/>
    <x v="1"/>
    <n v="691"/>
  </r>
  <r>
    <x v="0"/>
    <x v="1"/>
    <x v="86"/>
    <x v="0"/>
    <n v="423"/>
  </r>
  <r>
    <x v="0"/>
    <x v="1"/>
    <x v="86"/>
    <x v="1"/>
    <n v="465"/>
  </r>
  <r>
    <x v="0"/>
    <x v="1"/>
    <x v="87"/>
    <x v="0"/>
    <n v="2129"/>
  </r>
  <r>
    <x v="0"/>
    <x v="1"/>
    <x v="87"/>
    <x v="1"/>
    <n v="954"/>
  </r>
  <r>
    <x v="0"/>
    <x v="1"/>
    <x v="88"/>
    <x v="0"/>
    <n v="1181"/>
  </r>
  <r>
    <x v="0"/>
    <x v="1"/>
    <x v="88"/>
    <x v="1"/>
    <n v="627"/>
  </r>
  <r>
    <x v="0"/>
    <x v="1"/>
    <x v="89"/>
    <x v="0"/>
    <n v="2606"/>
  </r>
  <r>
    <x v="0"/>
    <x v="1"/>
    <x v="89"/>
    <x v="1"/>
    <n v="1555"/>
  </r>
  <r>
    <x v="0"/>
    <x v="1"/>
    <x v="90"/>
    <x v="0"/>
    <n v="2119"/>
  </r>
  <r>
    <x v="0"/>
    <x v="1"/>
    <x v="90"/>
    <x v="1"/>
    <n v="1123"/>
  </r>
  <r>
    <x v="0"/>
    <x v="1"/>
    <x v="91"/>
    <x v="0"/>
    <n v="0"/>
  </r>
  <r>
    <x v="0"/>
    <x v="1"/>
    <x v="91"/>
    <x v="1"/>
    <n v="689"/>
  </r>
  <r>
    <x v="0"/>
    <x v="1"/>
    <x v="92"/>
    <x v="0"/>
    <n v="89"/>
  </r>
  <r>
    <x v="0"/>
    <x v="1"/>
    <x v="92"/>
    <x v="1"/>
    <n v="138"/>
  </r>
  <r>
    <x v="0"/>
    <x v="1"/>
    <x v="93"/>
    <x v="0"/>
    <n v="1048"/>
  </r>
  <r>
    <x v="0"/>
    <x v="1"/>
    <x v="93"/>
    <x v="1"/>
    <n v="1117"/>
  </r>
  <r>
    <x v="0"/>
    <x v="1"/>
    <x v="94"/>
    <x v="0"/>
    <n v="493"/>
  </r>
  <r>
    <x v="0"/>
    <x v="1"/>
    <x v="94"/>
    <x v="1"/>
    <n v="243"/>
  </r>
  <r>
    <x v="0"/>
    <x v="1"/>
    <x v="95"/>
    <x v="0"/>
    <n v="724"/>
  </r>
  <r>
    <x v="0"/>
    <x v="1"/>
    <x v="95"/>
    <x v="1"/>
    <n v="436"/>
  </r>
  <r>
    <x v="0"/>
    <x v="1"/>
    <x v="96"/>
    <x v="0"/>
    <n v="986"/>
  </r>
  <r>
    <x v="0"/>
    <x v="1"/>
    <x v="96"/>
    <x v="1"/>
    <n v="795"/>
  </r>
  <r>
    <x v="0"/>
    <x v="1"/>
    <x v="97"/>
    <x v="0"/>
    <n v="1255"/>
  </r>
  <r>
    <x v="0"/>
    <x v="1"/>
    <x v="97"/>
    <x v="1"/>
    <n v="463"/>
  </r>
  <r>
    <x v="0"/>
    <x v="1"/>
    <x v="98"/>
    <x v="0"/>
    <n v="5363"/>
  </r>
  <r>
    <x v="0"/>
    <x v="1"/>
    <x v="98"/>
    <x v="1"/>
    <n v="2690"/>
  </r>
  <r>
    <x v="0"/>
    <x v="2"/>
    <x v="0"/>
    <x v="0"/>
    <n v="116178"/>
  </r>
  <r>
    <x v="0"/>
    <x v="2"/>
    <x v="0"/>
    <x v="1"/>
    <n v="103901"/>
  </r>
  <r>
    <x v="0"/>
    <x v="2"/>
    <x v="1"/>
    <x v="0"/>
    <n v="10816"/>
  </r>
  <r>
    <x v="0"/>
    <x v="2"/>
    <x v="1"/>
    <x v="1"/>
    <n v="6103"/>
  </r>
  <r>
    <x v="0"/>
    <x v="2"/>
    <x v="2"/>
    <x v="0"/>
    <n v="2276"/>
  </r>
  <r>
    <x v="0"/>
    <x v="2"/>
    <x v="2"/>
    <x v="1"/>
    <n v="1931"/>
  </r>
  <r>
    <x v="0"/>
    <x v="2"/>
    <x v="3"/>
    <x v="0"/>
    <n v="0"/>
  </r>
  <r>
    <x v="0"/>
    <x v="2"/>
    <x v="3"/>
    <x v="1"/>
    <n v="275"/>
  </r>
  <r>
    <x v="0"/>
    <x v="2"/>
    <x v="4"/>
    <x v="0"/>
    <n v="473"/>
  </r>
  <r>
    <x v="0"/>
    <x v="2"/>
    <x v="4"/>
    <x v="1"/>
    <n v="782"/>
  </r>
  <r>
    <x v="0"/>
    <x v="2"/>
    <x v="5"/>
    <x v="0"/>
    <n v="174"/>
  </r>
  <r>
    <x v="0"/>
    <x v="2"/>
    <x v="5"/>
    <x v="1"/>
    <n v="204"/>
  </r>
  <r>
    <x v="0"/>
    <x v="2"/>
    <x v="6"/>
    <x v="0"/>
    <n v="508"/>
  </r>
  <r>
    <x v="0"/>
    <x v="2"/>
    <x v="6"/>
    <x v="1"/>
    <n v="941"/>
  </r>
  <r>
    <x v="0"/>
    <x v="2"/>
    <x v="7"/>
    <x v="0"/>
    <n v="484"/>
  </r>
  <r>
    <x v="0"/>
    <x v="2"/>
    <x v="7"/>
    <x v="1"/>
    <n v="633"/>
  </r>
  <r>
    <x v="0"/>
    <x v="2"/>
    <x v="8"/>
    <x v="0"/>
    <n v="4434"/>
  </r>
  <r>
    <x v="0"/>
    <x v="2"/>
    <x v="8"/>
    <x v="1"/>
    <n v="1945"/>
  </r>
  <r>
    <x v="0"/>
    <x v="2"/>
    <x v="9"/>
    <x v="0"/>
    <n v="1251"/>
  </r>
  <r>
    <x v="0"/>
    <x v="2"/>
    <x v="9"/>
    <x v="1"/>
    <n v="1605"/>
  </r>
  <r>
    <x v="0"/>
    <x v="2"/>
    <x v="10"/>
    <x v="0"/>
    <n v="323"/>
  </r>
  <r>
    <x v="0"/>
    <x v="2"/>
    <x v="10"/>
    <x v="1"/>
    <n v="270"/>
  </r>
  <r>
    <x v="0"/>
    <x v="2"/>
    <x v="11"/>
    <x v="0"/>
    <n v="455"/>
  </r>
  <r>
    <x v="0"/>
    <x v="2"/>
    <x v="11"/>
    <x v="1"/>
    <n v="387"/>
  </r>
  <r>
    <x v="0"/>
    <x v="2"/>
    <x v="12"/>
    <x v="0"/>
    <n v="757"/>
  </r>
  <r>
    <x v="0"/>
    <x v="2"/>
    <x v="12"/>
    <x v="1"/>
    <n v="1235"/>
  </r>
  <r>
    <x v="0"/>
    <x v="2"/>
    <x v="13"/>
    <x v="0"/>
    <n v="595"/>
  </r>
  <r>
    <x v="0"/>
    <x v="2"/>
    <x v="13"/>
    <x v="1"/>
    <n v="529"/>
  </r>
  <r>
    <x v="0"/>
    <x v="2"/>
    <x v="14"/>
    <x v="0"/>
    <n v="252"/>
  </r>
  <r>
    <x v="0"/>
    <x v="2"/>
    <x v="14"/>
    <x v="1"/>
    <n v="189"/>
  </r>
  <r>
    <x v="0"/>
    <x v="2"/>
    <x v="15"/>
    <x v="0"/>
    <n v="1797"/>
  </r>
  <r>
    <x v="0"/>
    <x v="2"/>
    <x v="15"/>
    <x v="1"/>
    <n v="1679"/>
  </r>
  <r>
    <x v="0"/>
    <x v="2"/>
    <x v="16"/>
    <x v="0"/>
    <n v="809"/>
  </r>
  <r>
    <x v="0"/>
    <x v="2"/>
    <x v="16"/>
    <x v="1"/>
    <n v="1207"/>
  </r>
  <r>
    <x v="0"/>
    <x v="2"/>
    <x v="17"/>
    <x v="0"/>
    <n v="264"/>
  </r>
  <r>
    <x v="0"/>
    <x v="2"/>
    <x v="17"/>
    <x v="1"/>
    <n v="239"/>
  </r>
  <r>
    <x v="0"/>
    <x v="2"/>
    <x v="18"/>
    <x v="0"/>
    <n v="311"/>
  </r>
  <r>
    <x v="0"/>
    <x v="2"/>
    <x v="18"/>
    <x v="1"/>
    <n v="380"/>
  </r>
  <r>
    <x v="0"/>
    <x v="2"/>
    <x v="19"/>
    <x v="0"/>
    <n v="270"/>
  </r>
  <r>
    <x v="0"/>
    <x v="2"/>
    <x v="19"/>
    <x v="1"/>
    <n v="220"/>
  </r>
  <r>
    <x v="0"/>
    <x v="2"/>
    <x v="20"/>
    <x v="0"/>
    <n v="391"/>
  </r>
  <r>
    <x v="0"/>
    <x v="2"/>
    <x v="20"/>
    <x v="1"/>
    <n v="515"/>
  </r>
  <r>
    <x v="0"/>
    <x v="2"/>
    <x v="21"/>
    <x v="0"/>
    <n v="597"/>
  </r>
  <r>
    <x v="0"/>
    <x v="2"/>
    <x v="21"/>
    <x v="1"/>
    <n v="551"/>
  </r>
  <r>
    <x v="0"/>
    <x v="2"/>
    <x v="22"/>
    <x v="0"/>
    <n v="298"/>
  </r>
  <r>
    <x v="0"/>
    <x v="2"/>
    <x v="22"/>
    <x v="1"/>
    <n v="640"/>
  </r>
  <r>
    <x v="0"/>
    <x v="2"/>
    <x v="23"/>
    <x v="0"/>
    <n v="0"/>
  </r>
  <r>
    <x v="0"/>
    <x v="2"/>
    <x v="23"/>
    <x v="1"/>
    <n v="520"/>
  </r>
  <r>
    <x v="0"/>
    <x v="2"/>
    <x v="24"/>
    <x v="0"/>
    <n v="627"/>
  </r>
  <r>
    <x v="0"/>
    <x v="2"/>
    <x v="24"/>
    <x v="1"/>
    <n v="537"/>
  </r>
  <r>
    <x v="0"/>
    <x v="2"/>
    <x v="25"/>
    <x v="0"/>
    <n v="1335"/>
  </r>
  <r>
    <x v="0"/>
    <x v="2"/>
    <x v="25"/>
    <x v="1"/>
    <n v="1429"/>
  </r>
  <r>
    <x v="0"/>
    <x v="2"/>
    <x v="26"/>
    <x v="0"/>
    <n v="516"/>
  </r>
  <r>
    <x v="0"/>
    <x v="2"/>
    <x v="26"/>
    <x v="1"/>
    <n v="550"/>
  </r>
  <r>
    <x v="0"/>
    <x v="2"/>
    <x v="27"/>
    <x v="0"/>
    <n v="784"/>
  </r>
  <r>
    <x v="0"/>
    <x v="2"/>
    <x v="27"/>
    <x v="1"/>
    <n v="707"/>
  </r>
  <r>
    <x v="0"/>
    <x v="2"/>
    <x v="28"/>
    <x v="0"/>
    <n v="1474"/>
  </r>
  <r>
    <x v="0"/>
    <x v="2"/>
    <x v="28"/>
    <x v="1"/>
    <n v="2114"/>
  </r>
  <r>
    <x v="0"/>
    <x v="2"/>
    <x v="29"/>
    <x v="0"/>
    <n v="1270"/>
  </r>
  <r>
    <x v="0"/>
    <x v="2"/>
    <x v="29"/>
    <x v="1"/>
    <n v="994"/>
  </r>
  <r>
    <x v="0"/>
    <x v="2"/>
    <x v="30"/>
    <x v="0"/>
    <n v="766"/>
  </r>
  <r>
    <x v="0"/>
    <x v="2"/>
    <x v="30"/>
    <x v="1"/>
    <n v="589"/>
  </r>
  <r>
    <x v="0"/>
    <x v="2"/>
    <x v="31"/>
    <x v="0"/>
    <n v="1062"/>
  </r>
  <r>
    <x v="0"/>
    <x v="2"/>
    <x v="31"/>
    <x v="1"/>
    <n v="780"/>
  </r>
  <r>
    <x v="0"/>
    <x v="2"/>
    <x v="32"/>
    <x v="0"/>
    <n v="528"/>
  </r>
  <r>
    <x v="0"/>
    <x v="2"/>
    <x v="32"/>
    <x v="1"/>
    <n v="525"/>
  </r>
  <r>
    <x v="0"/>
    <x v="2"/>
    <x v="33"/>
    <x v="0"/>
    <n v="1662"/>
  </r>
  <r>
    <x v="0"/>
    <x v="2"/>
    <x v="33"/>
    <x v="1"/>
    <n v="1558"/>
  </r>
  <r>
    <x v="0"/>
    <x v="2"/>
    <x v="34"/>
    <x v="0"/>
    <n v="289"/>
  </r>
  <r>
    <x v="0"/>
    <x v="2"/>
    <x v="34"/>
    <x v="1"/>
    <n v="205"/>
  </r>
  <r>
    <x v="0"/>
    <x v="2"/>
    <x v="35"/>
    <x v="0"/>
    <n v="569"/>
  </r>
  <r>
    <x v="0"/>
    <x v="2"/>
    <x v="35"/>
    <x v="1"/>
    <n v="830"/>
  </r>
  <r>
    <x v="0"/>
    <x v="2"/>
    <x v="36"/>
    <x v="0"/>
    <n v="1518"/>
  </r>
  <r>
    <x v="0"/>
    <x v="2"/>
    <x v="36"/>
    <x v="1"/>
    <n v="1420"/>
  </r>
  <r>
    <x v="0"/>
    <x v="2"/>
    <x v="37"/>
    <x v="0"/>
    <n v="2821"/>
  </r>
  <r>
    <x v="0"/>
    <x v="2"/>
    <x v="37"/>
    <x v="1"/>
    <n v="1696"/>
  </r>
  <r>
    <x v="0"/>
    <x v="2"/>
    <x v="38"/>
    <x v="0"/>
    <n v="704"/>
  </r>
  <r>
    <x v="0"/>
    <x v="2"/>
    <x v="38"/>
    <x v="1"/>
    <n v="775"/>
  </r>
  <r>
    <x v="0"/>
    <x v="2"/>
    <x v="39"/>
    <x v="0"/>
    <n v="1535"/>
  </r>
  <r>
    <x v="0"/>
    <x v="2"/>
    <x v="39"/>
    <x v="1"/>
    <n v="1145"/>
  </r>
  <r>
    <x v="0"/>
    <x v="2"/>
    <x v="40"/>
    <x v="0"/>
    <n v="1550"/>
  </r>
  <r>
    <x v="0"/>
    <x v="2"/>
    <x v="40"/>
    <x v="1"/>
    <n v="1455"/>
  </r>
  <r>
    <x v="0"/>
    <x v="2"/>
    <x v="41"/>
    <x v="0"/>
    <n v="770"/>
  </r>
  <r>
    <x v="0"/>
    <x v="2"/>
    <x v="41"/>
    <x v="1"/>
    <n v="764"/>
  </r>
  <r>
    <x v="0"/>
    <x v="2"/>
    <x v="42"/>
    <x v="0"/>
    <n v="492"/>
  </r>
  <r>
    <x v="0"/>
    <x v="2"/>
    <x v="42"/>
    <x v="1"/>
    <n v="367"/>
  </r>
  <r>
    <x v="0"/>
    <x v="2"/>
    <x v="43"/>
    <x v="0"/>
    <n v="2180"/>
  </r>
  <r>
    <x v="0"/>
    <x v="2"/>
    <x v="43"/>
    <x v="1"/>
    <n v="2237"/>
  </r>
  <r>
    <x v="0"/>
    <x v="2"/>
    <x v="44"/>
    <x v="0"/>
    <n v="818"/>
  </r>
  <r>
    <x v="0"/>
    <x v="2"/>
    <x v="44"/>
    <x v="1"/>
    <n v="591"/>
  </r>
  <r>
    <x v="0"/>
    <x v="2"/>
    <x v="45"/>
    <x v="0"/>
    <n v="333"/>
  </r>
  <r>
    <x v="0"/>
    <x v="2"/>
    <x v="45"/>
    <x v="1"/>
    <n v="330"/>
  </r>
  <r>
    <x v="0"/>
    <x v="2"/>
    <x v="46"/>
    <x v="0"/>
    <n v="756"/>
  </r>
  <r>
    <x v="0"/>
    <x v="2"/>
    <x v="46"/>
    <x v="1"/>
    <n v="1227"/>
  </r>
  <r>
    <x v="0"/>
    <x v="2"/>
    <x v="47"/>
    <x v="0"/>
    <n v="1803"/>
  </r>
  <r>
    <x v="0"/>
    <x v="2"/>
    <x v="47"/>
    <x v="1"/>
    <n v="699"/>
  </r>
  <r>
    <x v="0"/>
    <x v="2"/>
    <x v="48"/>
    <x v="0"/>
    <n v="1463"/>
  </r>
  <r>
    <x v="0"/>
    <x v="2"/>
    <x v="48"/>
    <x v="1"/>
    <n v="1170"/>
  </r>
  <r>
    <x v="0"/>
    <x v="2"/>
    <x v="49"/>
    <x v="0"/>
    <n v="372"/>
  </r>
  <r>
    <x v="0"/>
    <x v="2"/>
    <x v="49"/>
    <x v="1"/>
    <n v="363"/>
  </r>
  <r>
    <x v="0"/>
    <x v="2"/>
    <x v="50"/>
    <x v="0"/>
    <n v="681"/>
  </r>
  <r>
    <x v="0"/>
    <x v="2"/>
    <x v="50"/>
    <x v="1"/>
    <n v="284"/>
  </r>
  <r>
    <x v="0"/>
    <x v="2"/>
    <x v="51"/>
    <x v="0"/>
    <n v="733"/>
  </r>
  <r>
    <x v="0"/>
    <x v="2"/>
    <x v="51"/>
    <x v="1"/>
    <n v="599"/>
  </r>
  <r>
    <x v="0"/>
    <x v="2"/>
    <x v="52"/>
    <x v="0"/>
    <n v="933"/>
  </r>
  <r>
    <x v="0"/>
    <x v="2"/>
    <x v="52"/>
    <x v="1"/>
    <n v="593"/>
  </r>
  <r>
    <x v="0"/>
    <x v="2"/>
    <x v="53"/>
    <x v="0"/>
    <n v="666"/>
  </r>
  <r>
    <x v="0"/>
    <x v="2"/>
    <x v="53"/>
    <x v="1"/>
    <n v="974"/>
  </r>
  <r>
    <x v="0"/>
    <x v="2"/>
    <x v="54"/>
    <x v="0"/>
    <n v="3540"/>
  </r>
  <r>
    <x v="0"/>
    <x v="2"/>
    <x v="54"/>
    <x v="1"/>
    <n v="2524"/>
  </r>
  <r>
    <x v="0"/>
    <x v="2"/>
    <x v="55"/>
    <x v="0"/>
    <n v="2302"/>
  </r>
  <r>
    <x v="0"/>
    <x v="2"/>
    <x v="55"/>
    <x v="1"/>
    <n v="2387"/>
  </r>
  <r>
    <x v="0"/>
    <x v="2"/>
    <x v="56"/>
    <x v="0"/>
    <n v="202"/>
  </r>
  <r>
    <x v="0"/>
    <x v="2"/>
    <x v="56"/>
    <x v="1"/>
    <n v="196"/>
  </r>
  <r>
    <x v="0"/>
    <x v="2"/>
    <x v="57"/>
    <x v="0"/>
    <n v="786"/>
  </r>
  <r>
    <x v="0"/>
    <x v="2"/>
    <x v="57"/>
    <x v="1"/>
    <n v="255"/>
  </r>
  <r>
    <x v="0"/>
    <x v="2"/>
    <x v="58"/>
    <x v="0"/>
    <n v="2030"/>
  </r>
  <r>
    <x v="0"/>
    <x v="2"/>
    <x v="58"/>
    <x v="1"/>
    <n v="2769"/>
  </r>
  <r>
    <x v="0"/>
    <x v="2"/>
    <x v="59"/>
    <x v="0"/>
    <n v="116"/>
  </r>
  <r>
    <x v="0"/>
    <x v="2"/>
    <x v="59"/>
    <x v="1"/>
    <n v="85"/>
  </r>
  <r>
    <x v="0"/>
    <x v="2"/>
    <x v="60"/>
    <x v="0"/>
    <n v="1130"/>
  </r>
  <r>
    <x v="0"/>
    <x v="2"/>
    <x v="60"/>
    <x v="1"/>
    <n v="980"/>
  </r>
  <r>
    <x v="0"/>
    <x v="2"/>
    <x v="61"/>
    <x v="0"/>
    <n v="1057"/>
  </r>
  <r>
    <x v="0"/>
    <x v="2"/>
    <x v="61"/>
    <x v="1"/>
    <n v="1054"/>
  </r>
  <r>
    <x v="0"/>
    <x v="2"/>
    <x v="62"/>
    <x v="0"/>
    <n v="1550"/>
  </r>
  <r>
    <x v="0"/>
    <x v="2"/>
    <x v="62"/>
    <x v="1"/>
    <n v="1401"/>
  </r>
  <r>
    <x v="0"/>
    <x v="2"/>
    <x v="63"/>
    <x v="0"/>
    <n v="1268"/>
  </r>
  <r>
    <x v="0"/>
    <x v="2"/>
    <x v="63"/>
    <x v="1"/>
    <n v="2577"/>
  </r>
  <r>
    <x v="0"/>
    <x v="2"/>
    <x v="64"/>
    <x v="0"/>
    <n v="860"/>
  </r>
  <r>
    <x v="0"/>
    <x v="2"/>
    <x v="64"/>
    <x v="1"/>
    <n v="610"/>
  </r>
  <r>
    <x v="0"/>
    <x v="2"/>
    <x v="65"/>
    <x v="0"/>
    <n v="1003"/>
  </r>
  <r>
    <x v="0"/>
    <x v="2"/>
    <x v="65"/>
    <x v="1"/>
    <n v="981"/>
  </r>
  <r>
    <x v="0"/>
    <x v="2"/>
    <x v="66"/>
    <x v="0"/>
    <n v="0"/>
  </r>
  <r>
    <x v="0"/>
    <x v="2"/>
    <x v="66"/>
    <x v="1"/>
    <n v="759"/>
  </r>
  <r>
    <x v="0"/>
    <x v="2"/>
    <x v="67"/>
    <x v="0"/>
    <n v="1547"/>
  </r>
  <r>
    <x v="0"/>
    <x v="2"/>
    <x v="67"/>
    <x v="1"/>
    <n v="1482"/>
  </r>
  <r>
    <x v="0"/>
    <x v="2"/>
    <x v="68"/>
    <x v="0"/>
    <n v="1201"/>
  </r>
  <r>
    <x v="0"/>
    <x v="2"/>
    <x v="68"/>
    <x v="1"/>
    <n v="1354"/>
  </r>
  <r>
    <x v="0"/>
    <x v="2"/>
    <x v="69"/>
    <x v="0"/>
    <n v="539"/>
  </r>
  <r>
    <x v="0"/>
    <x v="2"/>
    <x v="69"/>
    <x v="1"/>
    <n v="569"/>
  </r>
  <r>
    <x v="0"/>
    <x v="2"/>
    <x v="70"/>
    <x v="0"/>
    <n v="691"/>
  </r>
  <r>
    <x v="0"/>
    <x v="2"/>
    <x v="70"/>
    <x v="1"/>
    <n v="1195"/>
  </r>
  <r>
    <x v="0"/>
    <x v="2"/>
    <x v="71"/>
    <x v="0"/>
    <n v="1904"/>
  </r>
  <r>
    <x v="0"/>
    <x v="2"/>
    <x v="71"/>
    <x v="1"/>
    <n v="2582"/>
  </r>
  <r>
    <x v="0"/>
    <x v="2"/>
    <x v="72"/>
    <x v="0"/>
    <n v="1228"/>
  </r>
  <r>
    <x v="0"/>
    <x v="2"/>
    <x v="72"/>
    <x v="1"/>
    <n v="848"/>
  </r>
  <r>
    <x v="0"/>
    <x v="2"/>
    <x v="73"/>
    <x v="0"/>
    <n v="323"/>
  </r>
  <r>
    <x v="0"/>
    <x v="2"/>
    <x v="73"/>
    <x v="1"/>
    <n v="489"/>
  </r>
  <r>
    <x v="0"/>
    <x v="2"/>
    <x v="74"/>
    <x v="0"/>
    <n v="0"/>
  </r>
  <r>
    <x v="0"/>
    <x v="2"/>
    <x v="74"/>
    <x v="1"/>
    <n v="1361"/>
  </r>
  <r>
    <x v="0"/>
    <x v="2"/>
    <x v="75"/>
    <x v="0"/>
    <n v="0"/>
  </r>
  <r>
    <x v="0"/>
    <x v="2"/>
    <x v="75"/>
    <x v="1"/>
    <n v="214"/>
  </r>
  <r>
    <x v="0"/>
    <x v="2"/>
    <x v="76"/>
    <x v="0"/>
    <n v="1507"/>
  </r>
  <r>
    <x v="0"/>
    <x v="2"/>
    <x v="76"/>
    <x v="1"/>
    <n v="1594"/>
  </r>
  <r>
    <x v="0"/>
    <x v="2"/>
    <x v="77"/>
    <x v="0"/>
    <n v="967"/>
  </r>
  <r>
    <x v="0"/>
    <x v="2"/>
    <x v="77"/>
    <x v="1"/>
    <n v="964"/>
  </r>
  <r>
    <x v="0"/>
    <x v="2"/>
    <x v="78"/>
    <x v="0"/>
    <n v="0"/>
  </r>
  <r>
    <x v="0"/>
    <x v="2"/>
    <x v="78"/>
    <x v="1"/>
    <n v="1213"/>
  </r>
  <r>
    <x v="0"/>
    <x v="2"/>
    <x v="79"/>
    <x v="0"/>
    <n v="5056"/>
  </r>
  <r>
    <x v="0"/>
    <x v="2"/>
    <x v="79"/>
    <x v="1"/>
    <n v="5146"/>
  </r>
  <r>
    <x v="0"/>
    <x v="2"/>
    <x v="80"/>
    <x v="0"/>
    <n v="1093"/>
  </r>
  <r>
    <x v="0"/>
    <x v="2"/>
    <x v="80"/>
    <x v="1"/>
    <n v="1168"/>
  </r>
  <r>
    <x v="0"/>
    <x v="2"/>
    <x v="81"/>
    <x v="0"/>
    <n v="764"/>
  </r>
  <r>
    <x v="0"/>
    <x v="2"/>
    <x v="81"/>
    <x v="1"/>
    <n v="757"/>
  </r>
  <r>
    <x v="0"/>
    <x v="2"/>
    <x v="82"/>
    <x v="0"/>
    <n v="692"/>
  </r>
  <r>
    <x v="0"/>
    <x v="2"/>
    <x v="82"/>
    <x v="1"/>
    <n v="803"/>
  </r>
  <r>
    <x v="0"/>
    <x v="2"/>
    <x v="83"/>
    <x v="0"/>
    <n v="329"/>
  </r>
  <r>
    <x v="0"/>
    <x v="2"/>
    <x v="83"/>
    <x v="1"/>
    <n v="370"/>
  </r>
  <r>
    <x v="0"/>
    <x v="2"/>
    <x v="84"/>
    <x v="0"/>
    <n v="1192"/>
  </r>
  <r>
    <x v="0"/>
    <x v="2"/>
    <x v="84"/>
    <x v="1"/>
    <n v="1396"/>
  </r>
  <r>
    <x v="0"/>
    <x v="2"/>
    <x v="85"/>
    <x v="0"/>
    <n v="811"/>
  </r>
  <r>
    <x v="0"/>
    <x v="2"/>
    <x v="85"/>
    <x v="1"/>
    <n v="709"/>
  </r>
  <r>
    <x v="0"/>
    <x v="2"/>
    <x v="86"/>
    <x v="0"/>
    <n v="504"/>
  </r>
  <r>
    <x v="0"/>
    <x v="2"/>
    <x v="86"/>
    <x v="1"/>
    <n v="401"/>
  </r>
  <r>
    <x v="0"/>
    <x v="2"/>
    <x v="87"/>
    <x v="0"/>
    <n v="1763"/>
  </r>
  <r>
    <x v="0"/>
    <x v="2"/>
    <x v="87"/>
    <x v="1"/>
    <n v="1243"/>
  </r>
  <r>
    <x v="0"/>
    <x v="2"/>
    <x v="88"/>
    <x v="0"/>
    <n v="918"/>
  </r>
  <r>
    <x v="0"/>
    <x v="2"/>
    <x v="88"/>
    <x v="1"/>
    <n v="661"/>
  </r>
  <r>
    <x v="0"/>
    <x v="2"/>
    <x v="89"/>
    <x v="0"/>
    <n v="2216"/>
  </r>
  <r>
    <x v="0"/>
    <x v="2"/>
    <x v="89"/>
    <x v="1"/>
    <n v="1985"/>
  </r>
  <r>
    <x v="0"/>
    <x v="2"/>
    <x v="90"/>
    <x v="0"/>
    <n v="1870"/>
  </r>
  <r>
    <x v="0"/>
    <x v="2"/>
    <x v="90"/>
    <x v="1"/>
    <n v="1606"/>
  </r>
  <r>
    <x v="0"/>
    <x v="2"/>
    <x v="91"/>
    <x v="0"/>
    <n v="0"/>
  </r>
  <r>
    <x v="0"/>
    <x v="2"/>
    <x v="91"/>
    <x v="1"/>
    <n v="837"/>
  </r>
  <r>
    <x v="0"/>
    <x v="2"/>
    <x v="92"/>
    <x v="0"/>
    <n v="52"/>
  </r>
  <r>
    <x v="0"/>
    <x v="2"/>
    <x v="92"/>
    <x v="1"/>
    <n v="35"/>
  </r>
  <r>
    <x v="0"/>
    <x v="2"/>
    <x v="93"/>
    <x v="0"/>
    <n v="1001"/>
  </r>
  <r>
    <x v="0"/>
    <x v="2"/>
    <x v="93"/>
    <x v="1"/>
    <n v="842"/>
  </r>
  <r>
    <x v="0"/>
    <x v="2"/>
    <x v="94"/>
    <x v="0"/>
    <n v="428"/>
  </r>
  <r>
    <x v="0"/>
    <x v="2"/>
    <x v="94"/>
    <x v="1"/>
    <n v="311"/>
  </r>
  <r>
    <x v="0"/>
    <x v="2"/>
    <x v="95"/>
    <x v="0"/>
    <n v="602"/>
  </r>
  <r>
    <x v="0"/>
    <x v="2"/>
    <x v="95"/>
    <x v="1"/>
    <n v="413"/>
  </r>
  <r>
    <x v="0"/>
    <x v="2"/>
    <x v="96"/>
    <x v="0"/>
    <n v="865"/>
  </r>
  <r>
    <x v="0"/>
    <x v="2"/>
    <x v="96"/>
    <x v="1"/>
    <n v="738"/>
  </r>
  <r>
    <x v="0"/>
    <x v="2"/>
    <x v="97"/>
    <x v="0"/>
    <n v="922"/>
  </r>
  <r>
    <x v="0"/>
    <x v="2"/>
    <x v="97"/>
    <x v="1"/>
    <n v="614"/>
  </r>
  <r>
    <x v="0"/>
    <x v="2"/>
    <x v="98"/>
    <x v="0"/>
    <n v="3775"/>
  </r>
  <r>
    <x v="0"/>
    <x v="2"/>
    <x v="98"/>
    <x v="1"/>
    <n v="29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94">
  <r>
    <s v="Modtagere af hjemmehjælp i alt"/>
    <x v="0"/>
    <x v="0"/>
    <x v="0"/>
    <n v="38861.199999999997"/>
  </r>
  <r>
    <s v="Modtagere af hjemmehjælp i alt"/>
    <x v="0"/>
    <x v="0"/>
    <x v="1"/>
    <n v="26455.3"/>
  </r>
  <r>
    <s v="Modtagere af hjemmehjælp i alt"/>
    <x v="0"/>
    <x v="1"/>
    <x v="0"/>
    <n v="3035"/>
  </r>
  <r>
    <s v="Modtagere af hjemmehjælp i alt"/>
    <x v="0"/>
    <x v="1"/>
    <x v="1"/>
    <n v="1613.8"/>
  </r>
  <r>
    <s v="Modtagere af hjemmehjælp i alt"/>
    <x v="0"/>
    <x v="2"/>
    <x v="0"/>
    <n v="829.3"/>
  </r>
  <r>
    <s v="Modtagere af hjemmehjælp i alt"/>
    <x v="0"/>
    <x v="2"/>
    <x v="1"/>
    <n v="456.4"/>
  </r>
  <r>
    <s v="Modtagere af hjemmehjælp i alt"/>
    <x v="0"/>
    <x v="3"/>
    <x v="0"/>
    <n v="0"/>
  </r>
  <r>
    <s v="Modtagere af hjemmehjælp i alt"/>
    <x v="0"/>
    <x v="3"/>
    <x v="1"/>
    <n v="92.2"/>
  </r>
  <r>
    <s v="Modtagere af hjemmehjælp i alt"/>
    <x v="0"/>
    <x v="4"/>
    <x v="0"/>
    <n v="330"/>
  </r>
  <r>
    <s v="Modtagere af hjemmehjælp i alt"/>
    <x v="0"/>
    <x v="4"/>
    <x v="1"/>
    <n v="191.7"/>
  </r>
  <r>
    <s v="Modtagere af hjemmehjælp i alt"/>
    <x v="0"/>
    <x v="5"/>
    <x v="0"/>
    <n v="96.5"/>
  </r>
  <r>
    <s v="Modtagere af hjemmehjælp i alt"/>
    <x v="0"/>
    <x v="5"/>
    <x v="1"/>
    <n v="91.8"/>
  </r>
  <r>
    <s v="Modtagere af hjemmehjælp i alt"/>
    <x v="0"/>
    <x v="6"/>
    <x v="0"/>
    <n v="342.3"/>
  </r>
  <r>
    <s v="Modtagere af hjemmehjælp i alt"/>
    <x v="0"/>
    <x v="6"/>
    <x v="1"/>
    <n v="344.1"/>
  </r>
  <r>
    <s v="Modtagere af hjemmehjælp i alt"/>
    <x v="0"/>
    <x v="7"/>
    <x v="0"/>
    <n v="276.39999999999998"/>
  </r>
  <r>
    <s v="Modtagere af hjemmehjælp i alt"/>
    <x v="0"/>
    <x v="7"/>
    <x v="1"/>
    <n v="198"/>
  </r>
  <r>
    <s v="Modtagere af hjemmehjælp i alt"/>
    <x v="0"/>
    <x v="8"/>
    <x v="0"/>
    <n v="612.29999999999995"/>
  </r>
  <r>
    <s v="Modtagere af hjemmehjælp i alt"/>
    <x v="0"/>
    <x v="8"/>
    <x v="1"/>
    <n v="310.8"/>
  </r>
  <r>
    <s v="Modtagere af hjemmehjælp i alt"/>
    <x v="0"/>
    <x v="9"/>
    <x v="0"/>
    <n v="464"/>
  </r>
  <r>
    <s v="Modtagere af hjemmehjælp i alt"/>
    <x v="0"/>
    <x v="9"/>
    <x v="1"/>
    <n v="197.8"/>
  </r>
  <r>
    <s v="Modtagere af hjemmehjælp i alt"/>
    <x v="0"/>
    <x v="10"/>
    <x v="0"/>
    <n v="187"/>
  </r>
  <r>
    <s v="Modtagere af hjemmehjælp i alt"/>
    <x v="0"/>
    <x v="10"/>
    <x v="1"/>
    <n v="111.7"/>
  </r>
  <r>
    <s v="Modtagere af hjemmehjælp i alt"/>
    <x v="0"/>
    <x v="11"/>
    <x v="0"/>
    <n v="219.4"/>
  </r>
  <r>
    <s v="Modtagere af hjemmehjælp i alt"/>
    <x v="0"/>
    <x v="11"/>
    <x v="1"/>
    <n v="120.3"/>
  </r>
  <r>
    <s v="Modtagere af hjemmehjælp i alt"/>
    <x v="0"/>
    <x v="12"/>
    <x v="0"/>
    <n v="401.3"/>
  </r>
  <r>
    <s v="Modtagere af hjemmehjælp i alt"/>
    <x v="0"/>
    <x v="12"/>
    <x v="1"/>
    <n v="314.8"/>
  </r>
  <r>
    <s v="Modtagere af hjemmehjælp i alt"/>
    <x v="0"/>
    <x v="13"/>
    <x v="0"/>
    <n v="283.7"/>
  </r>
  <r>
    <s v="Modtagere af hjemmehjælp i alt"/>
    <x v="0"/>
    <x v="13"/>
    <x v="1"/>
    <n v="199.5"/>
  </r>
  <r>
    <s v="Modtagere af hjemmehjælp i alt"/>
    <x v="0"/>
    <x v="14"/>
    <x v="0"/>
    <n v="88.4"/>
  </r>
  <r>
    <s v="Modtagere af hjemmehjælp i alt"/>
    <x v="0"/>
    <x v="14"/>
    <x v="1"/>
    <n v="95.4"/>
  </r>
  <r>
    <s v="Modtagere af hjemmehjælp i alt"/>
    <x v="0"/>
    <x v="15"/>
    <x v="0"/>
    <n v="616.4"/>
  </r>
  <r>
    <s v="Modtagere af hjemmehjælp i alt"/>
    <x v="0"/>
    <x v="15"/>
    <x v="1"/>
    <n v="266.3"/>
  </r>
  <r>
    <s v="Modtagere af hjemmehjælp i alt"/>
    <x v="0"/>
    <x v="16"/>
    <x v="0"/>
    <n v="299.8"/>
  </r>
  <r>
    <s v="Modtagere af hjemmehjælp i alt"/>
    <x v="0"/>
    <x v="16"/>
    <x v="1"/>
    <n v="216.2"/>
  </r>
  <r>
    <s v="Modtagere af hjemmehjælp i alt"/>
    <x v="0"/>
    <x v="17"/>
    <x v="0"/>
    <n v="60.1"/>
  </r>
  <r>
    <s v="Modtagere af hjemmehjælp i alt"/>
    <x v="0"/>
    <x v="17"/>
    <x v="1"/>
    <n v="58.3"/>
  </r>
  <r>
    <s v="Modtagere af hjemmehjælp i alt"/>
    <x v="0"/>
    <x v="18"/>
    <x v="0"/>
    <n v="126.7"/>
  </r>
  <r>
    <s v="Modtagere af hjemmehjælp i alt"/>
    <x v="0"/>
    <x v="18"/>
    <x v="1"/>
    <n v="78.8"/>
  </r>
  <r>
    <s v="Modtagere af hjemmehjælp i alt"/>
    <x v="0"/>
    <x v="19"/>
    <x v="0"/>
    <n v="102.7"/>
  </r>
  <r>
    <s v="Modtagere af hjemmehjælp i alt"/>
    <x v="0"/>
    <x v="19"/>
    <x v="1"/>
    <n v="121.4"/>
  </r>
  <r>
    <s v="Modtagere af hjemmehjælp i alt"/>
    <x v="0"/>
    <x v="20"/>
    <x v="0"/>
    <n v="236.5"/>
  </r>
  <r>
    <s v="Modtagere af hjemmehjælp i alt"/>
    <x v="0"/>
    <x v="20"/>
    <x v="1"/>
    <n v="191.7"/>
  </r>
  <r>
    <s v="Modtagere af hjemmehjælp i alt"/>
    <x v="0"/>
    <x v="21"/>
    <x v="0"/>
    <n v="294"/>
  </r>
  <r>
    <s v="Modtagere af hjemmehjælp i alt"/>
    <x v="0"/>
    <x v="21"/>
    <x v="1"/>
    <n v="169.3"/>
  </r>
  <r>
    <s v="Modtagere af hjemmehjælp i alt"/>
    <x v="0"/>
    <x v="22"/>
    <x v="0"/>
    <n v="227.9"/>
  </r>
  <r>
    <s v="Modtagere af hjemmehjælp i alt"/>
    <x v="0"/>
    <x v="22"/>
    <x v="1"/>
    <n v="191.3"/>
  </r>
  <r>
    <s v="Modtagere af hjemmehjælp i alt"/>
    <x v="0"/>
    <x v="23"/>
    <x v="0"/>
    <n v="0"/>
  </r>
  <r>
    <s v="Modtagere af hjemmehjælp i alt"/>
    <x v="0"/>
    <x v="23"/>
    <x v="1"/>
    <n v="206.3"/>
  </r>
  <r>
    <s v="Modtagere af hjemmehjælp i alt"/>
    <x v="0"/>
    <x v="24"/>
    <x v="0"/>
    <n v="216.5"/>
  </r>
  <r>
    <s v="Modtagere af hjemmehjælp i alt"/>
    <x v="0"/>
    <x v="24"/>
    <x v="1"/>
    <n v="189.2"/>
  </r>
  <r>
    <s v="Modtagere af hjemmehjælp i alt"/>
    <x v="0"/>
    <x v="25"/>
    <x v="0"/>
    <n v="395"/>
  </r>
  <r>
    <s v="Modtagere af hjemmehjælp i alt"/>
    <x v="0"/>
    <x v="25"/>
    <x v="1"/>
    <n v="274.5"/>
  </r>
  <r>
    <s v="Modtagere af hjemmehjælp i alt"/>
    <x v="0"/>
    <x v="26"/>
    <x v="0"/>
    <n v="248.6"/>
  </r>
  <r>
    <s v="Modtagere af hjemmehjælp i alt"/>
    <x v="0"/>
    <x v="26"/>
    <x v="1"/>
    <n v="174.7"/>
  </r>
  <r>
    <s v="Modtagere af hjemmehjælp i alt"/>
    <x v="0"/>
    <x v="27"/>
    <x v="0"/>
    <n v="271.39999999999998"/>
  </r>
  <r>
    <s v="Modtagere af hjemmehjælp i alt"/>
    <x v="0"/>
    <x v="27"/>
    <x v="1"/>
    <n v="183.3"/>
  </r>
  <r>
    <s v="Modtagere af hjemmehjælp i alt"/>
    <x v="0"/>
    <x v="28"/>
    <x v="0"/>
    <n v="518.79999999999995"/>
  </r>
  <r>
    <s v="Modtagere af hjemmehjælp i alt"/>
    <x v="0"/>
    <x v="28"/>
    <x v="1"/>
    <n v="282.7"/>
  </r>
  <r>
    <s v="Modtagere af hjemmehjælp i alt"/>
    <x v="0"/>
    <x v="29"/>
    <x v="0"/>
    <n v="355.7"/>
  </r>
  <r>
    <s v="Modtagere af hjemmehjælp i alt"/>
    <x v="0"/>
    <x v="29"/>
    <x v="1"/>
    <n v="204.4"/>
  </r>
  <r>
    <s v="Modtagere af hjemmehjælp i alt"/>
    <x v="0"/>
    <x v="30"/>
    <x v="0"/>
    <n v="219.4"/>
  </r>
  <r>
    <s v="Modtagere af hjemmehjælp i alt"/>
    <x v="0"/>
    <x v="30"/>
    <x v="1"/>
    <n v="257.5"/>
  </r>
  <r>
    <s v="Modtagere af hjemmehjælp i alt"/>
    <x v="0"/>
    <x v="31"/>
    <x v="0"/>
    <n v="367.2"/>
  </r>
  <r>
    <s v="Modtagere af hjemmehjælp i alt"/>
    <x v="0"/>
    <x v="31"/>
    <x v="1"/>
    <n v="242.6"/>
  </r>
  <r>
    <s v="Modtagere af hjemmehjælp i alt"/>
    <x v="0"/>
    <x v="32"/>
    <x v="0"/>
    <n v="139"/>
  </r>
  <r>
    <s v="Modtagere af hjemmehjælp i alt"/>
    <x v="0"/>
    <x v="32"/>
    <x v="1"/>
    <n v="124.3"/>
  </r>
  <r>
    <s v="Modtagere af hjemmehjælp i alt"/>
    <x v="0"/>
    <x v="33"/>
    <x v="0"/>
    <n v="476"/>
  </r>
  <r>
    <s v="Modtagere af hjemmehjælp i alt"/>
    <x v="0"/>
    <x v="33"/>
    <x v="1"/>
    <n v="416.6"/>
  </r>
  <r>
    <s v="Modtagere af hjemmehjælp i alt"/>
    <x v="0"/>
    <x v="34"/>
    <x v="0"/>
    <n v="102.5"/>
  </r>
  <r>
    <s v="Modtagere af hjemmehjælp i alt"/>
    <x v="0"/>
    <x v="34"/>
    <x v="1"/>
    <n v="81.7"/>
  </r>
  <r>
    <s v="Modtagere af hjemmehjælp i alt"/>
    <x v="0"/>
    <x v="35"/>
    <x v="0"/>
    <n v="204"/>
  </r>
  <r>
    <s v="Modtagere af hjemmehjælp i alt"/>
    <x v="0"/>
    <x v="35"/>
    <x v="1"/>
    <n v="210.7"/>
  </r>
  <r>
    <s v="Modtagere af hjemmehjælp i alt"/>
    <x v="0"/>
    <x v="36"/>
    <x v="0"/>
    <n v="472"/>
  </r>
  <r>
    <s v="Modtagere af hjemmehjælp i alt"/>
    <x v="0"/>
    <x v="36"/>
    <x v="1"/>
    <n v="338.9"/>
  </r>
  <r>
    <s v="Modtagere af hjemmehjælp i alt"/>
    <x v="0"/>
    <x v="37"/>
    <x v="0"/>
    <n v="496.3"/>
  </r>
  <r>
    <s v="Modtagere af hjemmehjælp i alt"/>
    <x v="0"/>
    <x v="37"/>
    <x v="1"/>
    <n v="284.39999999999998"/>
  </r>
  <r>
    <s v="Modtagere af hjemmehjælp i alt"/>
    <x v="0"/>
    <x v="38"/>
    <x v="0"/>
    <n v="342.3"/>
  </r>
  <r>
    <s v="Modtagere af hjemmehjælp i alt"/>
    <x v="0"/>
    <x v="38"/>
    <x v="1"/>
    <n v="321"/>
  </r>
  <r>
    <s v="Modtagere af hjemmehjælp i alt"/>
    <x v="0"/>
    <x v="39"/>
    <x v="0"/>
    <n v="448"/>
  </r>
  <r>
    <s v="Modtagere af hjemmehjælp i alt"/>
    <x v="0"/>
    <x v="39"/>
    <x v="1"/>
    <n v="278.60000000000002"/>
  </r>
  <r>
    <s v="Modtagere af hjemmehjælp i alt"/>
    <x v="0"/>
    <x v="40"/>
    <x v="0"/>
    <n v="453.5"/>
  </r>
  <r>
    <s v="Modtagere af hjemmehjælp i alt"/>
    <x v="0"/>
    <x v="40"/>
    <x v="1"/>
    <n v="405.3"/>
  </r>
  <r>
    <s v="Modtagere af hjemmehjælp i alt"/>
    <x v="0"/>
    <x v="41"/>
    <x v="0"/>
    <n v="289.8"/>
  </r>
  <r>
    <s v="Modtagere af hjemmehjælp i alt"/>
    <x v="0"/>
    <x v="41"/>
    <x v="1"/>
    <n v="198.9"/>
  </r>
  <r>
    <s v="Modtagere af hjemmehjælp i alt"/>
    <x v="0"/>
    <x v="42"/>
    <x v="0"/>
    <n v="188.5"/>
  </r>
  <r>
    <s v="Modtagere af hjemmehjælp i alt"/>
    <x v="0"/>
    <x v="42"/>
    <x v="1"/>
    <n v="168.7"/>
  </r>
  <r>
    <s v="Modtagere af hjemmehjælp i alt"/>
    <x v="0"/>
    <x v="43"/>
    <x v="0"/>
    <n v="593"/>
  </r>
  <r>
    <s v="Modtagere af hjemmehjælp i alt"/>
    <x v="0"/>
    <x v="43"/>
    <x v="1"/>
    <n v="383.8"/>
  </r>
  <r>
    <s v="Modtagere af hjemmehjælp i alt"/>
    <x v="0"/>
    <x v="44"/>
    <x v="0"/>
    <n v="236.3"/>
  </r>
  <r>
    <s v="Modtagere af hjemmehjælp i alt"/>
    <x v="0"/>
    <x v="44"/>
    <x v="1"/>
    <n v="141.80000000000001"/>
  </r>
  <r>
    <s v="Modtagere af hjemmehjælp i alt"/>
    <x v="0"/>
    <x v="45"/>
    <x v="0"/>
    <n v="148.1"/>
  </r>
  <r>
    <s v="Modtagere af hjemmehjælp i alt"/>
    <x v="0"/>
    <x v="45"/>
    <x v="1"/>
    <n v="94.6"/>
  </r>
  <r>
    <s v="Modtagere af hjemmehjælp i alt"/>
    <x v="0"/>
    <x v="46"/>
    <x v="0"/>
    <n v="374.1"/>
  </r>
  <r>
    <s v="Modtagere af hjemmehjælp i alt"/>
    <x v="0"/>
    <x v="46"/>
    <x v="1"/>
    <n v="325"/>
  </r>
  <r>
    <s v="Modtagere af hjemmehjælp i alt"/>
    <x v="0"/>
    <x v="47"/>
    <x v="0"/>
    <n v="336.8"/>
  </r>
  <r>
    <s v="Modtagere af hjemmehjælp i alt"/>
    <x v="0"/>
    <x v="47"/>
    <x v="1"/>
    <n v="243.1"/>
  </r>
  <r>
    <s v="Modtagere af hjemmehjælp i alt"/>
    <x v="0"/>
    <x v="48"/>
    <x v="0"/>
    <n v="427.3"/>
  </r>
  <r>
    <s v="Modtagere af hjemmehjælp i alt"/>
    <x v="0"/>
    <x v="48"/>
    <x v="1"/>
    <n v="237.9"/>
  </r>
  <r>
    <s v="Modtagere af hjemmehjælp i alt"/>
    <x v="0"/>
    <x v="49"/>
    <x v="0"/>
    <n v="175.3"/>
  </r>
  <r>
    <s v="Modtagere af hjemmehjælp i alt"/>
    <x v="0"/>
    <x v="49"/>
    <x v="1"/>
    <n v="147.5"/>
  </r>
  <r>
    <s v="Modtagere af hjemmehjælp i alt"/>
    <x v="0"/>
    <x v="50"/>
    <x v="0"/>
    <n v="160.69999999999999"/>
  </r>
  <r>
    <s v="Modtagere af hjemmehjælp i alt"/>
    <x v="0"/>
    <x v="50"/>
    <x v="1"/>
    <n v="77.2"/>
  </r>
  <r>
    <s v="Modtagere af hjemmehjælp i alt"/>
    <x v="0"/>
    <x v="51"/>
    <x v="0"/>
    <n v="231.5"/>
  </r>
  <r>
    <s v="Modtagere af hjemmehjælp i alt"/>
    <x v="0"/>
    <x v="51"/>
    <x v="1"/>
    <n v="139.9"/>
  </r>
  <r>
    <s v="Modtagere af hjemmehjælp i alt"/>
    <x v="0"/>
    <x v="52"/>
    <x v="0"/>
    <n v="233"/>
  </r>
  <r>
    <s v="Modtagere af hjemmehjælp i alt"/>
    <x v="0"/>
    <x v="52"/>
    <x v="1"/>
    <n v="153.80000000000001"/>
  </r>
  <r>
    <s v="Modtagere af hjemmehjælp i alt"/>
    <x v="0"/>
    <x v="53"/>
    <x v="0"/>
    <n v="262.39999999999998"/>
  </r>
  <r>
    <s v="Modtagere af hjemmehjælp i alt"/>
    <x v="0"/>
    <x v="53"/>
    <x v="1"/>
    <n v="197.3"/>
  </r>
  <r>
    <s v="Modtagere af hjemmehjælp i alt"/>
    <x v="0"/>
    <x v="54"/>
    <x v="0"/>
    <n v="1365"/>
  </r>
  <r>
    <s v="Modtagere af hjemmehjælp i alt"/>
    <x v="0"/>
    <x v="54"/>
    <x v="1"/>
    <n v="889.9"/>
  </r>
  <r>
    <s v="Modtagere af hjemmehjælp i alt"/>
    <x v="0"/>
    <x v="55"/>
    <x v="0"/>
    <n v="464.5"/>
  </r>
  <r>
    <s v="Modtagere af hjemmehjælp i alt"/>
    <x v="0"/>
    <x v="55"/>
    <x v="1"/>
    <n v="309"/>
  </r>
  <r>
    <s v="Modtagere af hjemmehjælp i alt"/>
    <x v="0"/>
    <x v="56"/>
    <x v="0"/>
    <n v="73.5"/>
  </r>
  <r>
    <s v="Modtagere af hjemmehjælp i alt"/>
    <x v="0"/>
    <x v="56"/>
    <x v="1"/>
    <n v="51.7"/>
  </r>
  <r>
    <s v="Modtagere af hjemmehjælp i alt"/>
    <x v="0"/>
    <x v="57"/>
    <x v="0"/>
    <n v="169"/>
  </r>
  <r>
    <s v="Modtagere af hjemmehjælp i alt"/>
    <x v="0"/>
    <x v="57"/>
    <x v="1"/>
    <n v="108.9"/>
  </r>
  <r>
    <s v="Modtagere af hjemmehjælp i alt"/>
    <x v="0"/>
    <x v="58"/>
    <x v="0"/>
    <n v="845.8"/>
  </r>
  <r>
    <s v="Modtagere af hjemmehjælp i alt"/>
    <x v="0"/>
    <x v="58"/>
    <x v="1"/>
    <n v="559.29999999999995"/>
  </r>
  <r>
    <s v="Modtagere af hjemmehjælp i alt"/>
    <x v="0"/>
    <x v="59"/>
    <x v="0"/>
    <n v="26.6"/>
  </r>
  <r>
    <s v="Modtagere af hjemmehjælp i alt"/>
    <x v="0"/>
    <x v="59"/>
    <x v="1"/>
    <n v="22.1"/>
  </r>
  <r>
    <s v="Modtagere af hjemmehjælp i alt"/>
    <x v="0"/>
    <x v="60"/>
    <x v="0"/>
    <n v="333.8"/>
  </r>
  <r>
    <s v="Modtagere af hjemmehjælp i alt"/>
    <x v="0"/>
    <x v="60"/>
    <x v="1"/>
    <n v="286.5"/>
  </r>
  <r>
    <s v="Modtagere af hjemmehjælp i alt"/>
    <x v="0"/>
    <x v="61"/>
    <x v="0"/>
    <n v="345.9"/>
  </r>
  <r>
    <s v="Modtagere af hjemmehjælp i alt"/>
    <x v="0"/>
    <x v="61"/>
    <x v="1"/>
    <n v="311.3"/>
  </r>
  <r>
    <s v="Modtagere af hjemmehjælp i alt"/>
    <x v="0"/>
    <x v="62"/>
    <x v="0"/>
    <n v="594"/>
  </r>
  <r>
    <s v="Modtagere af hjemmehjælp i alt"/>
    <x v="0"/>
    <x v="62"/>
    <x v="1"/>
    <n v="420"/>
  </r>
  <r>
    <s v="Modtagere af hjemmehjælp i alt"/>
    <x v="0"/>
    <x v="63"/>
    <x v="0"/>
    <n v="495.3"/>
  </r>
  <r>
    <s v="Modtagere af hjemmehjælp i alt"/>
    <x v="0"/>
    <x v="63"/>
    <x v="1"/>
    <n v="408.2"/>
  </r>
  <r>
    <s v="Modtagere af hjemmehjælp i alt"/>
    <x v="0"/>
    <x v="64"/>
    <x v="0"/>
    <n v="351.7"/>
  </r>
  <r>
    <s v="Modtagere af hjemmehjælp i alt"/>
    <x v="0"/>
    <x v="64"/>
    <x v="1"/>
    <n v="257.10000000000002"/>
  </r>
  <r>
    <s v="Modtagere af hjemmehjælp i alt"/>
    <x v="0"/>
    <x v="65"/>
    <x v="0"/>
    <n v="340"/>
  </r>
  <r>
    <s v="Modtagere af hjemmehjælp i alt"/>
    <x v="0"/>
    <x v="65"/>
    <x v="1"/>
    <n v="275.2"/>
  </r>
  <r>
    <s v="Modtagere af hjemmehjælp i alt"/>
    <x v="0"/>
    <x v="66"/>
    <x v="0"/>
    <n v="0"/>
  </r>
  <r>
    <s v="Modtagere af hjemmehjælp i alt"/>
    <x v="0"/>
    <x v="66"/>
    <x v="1"/>
    <n v="233.7"/>
  </r>
  <r>
    <s v="Modtagere af hjemmehjælp i alt"/>
    <x v="0"/>
    <x v="67"/>
    <x v="0"/>
    <n v="669.1"/>
  </r>
  <r>
    <s v="Modtagere af hjemmehjælp i alt"/>
    <x v="0"/>
    <x v="67"/>
    <x v="1"/>
    <n v="488.6"/>
  </r>
  <r>
    <s v="Modtagere af hjemmehjælp i alt"/>
    <x v="0"/>
    <x v="68"/>
    <x v="0"/>
    <n v="503.8"/>
  </r>
  <r>
    <s v="Modtagere af hjemmehjælp i alt"/>
    <x v="0"/>
    <x v="68"/>
    <x v="1"/>
    <n v="297.3"/>
  </r>
  <r>
    <s v="Modtagere af hjemmehjælp i alt"/>
    <x v="0"/>
    <x v="69"/>
    <x v="0"/>
    <n v="217.7"/>
  </r>
  <r>
    <s v="Modtagere af hjemmehjælp i alt"/>
    <x v="0"/>
    <x v="69"/>
    <x v="1"/>
    <n v="120.6"/>
  </r>
  <r>
    <s v="Modtagere af hjemmehjælp i alt"/>
    <x v="0"/>
    <x v="70"/>
    <x v="0"/>
    <n v="313.8"/>
  </r>
  <r>
    <s v="Modtagere af hjemmehjælp i alt"/>
    <x v="0"/>
    <x v="70"/>
    <x v="1"/>
    <n v="197.5"/>
  </r>
  <r>
    <s v="Modtagere af hjemmehjælp i alt"/>
    <x v="0"/>
    <x v="71"/>
    <x v="0"/>
    <n v="598"/>
  </r>
  <r>
    <s v="Modtagere af hjemmehjælp i alt"/>
    <x v="0"/>
    <x v="71"/>
    <x v="1"/>
    <n v="380.3"/>
  </r>
  <r>
    <s v="Modtagere af hjemmehjælp i alt"/>
    <x v="0"/>
    <x v="72"/>
    <x v="0"/>
    <n v="388.7"/>
  </r>
  <r>
    <s v="Modtagere af hjemmehjælp i alt"/>
    <x v="0"/>
    <x v="72"/>
    <x v="1"/>
    <n v="243.7"/>
  </r>
  <r>
    <s v="Modtagere af hjemmehjælp i alt"/>
    <x v="0"/>
    <x v="73"/>
    <x v="0"/>
    <n v="162"/>
  </r>
  <r>
    <s v="Modtagere af hjemmehjælp i alt"/>
    <x v="0"/>
    <x v="73"/>
    <x v="1"/>
    <n v="90"/>
  </r>
  <r>
    <s v="Modtagere af hjemmehjælp i alt"/>
    <x v="0"/>
    <x v="74"/>
    <x v="0"/>
    <n v="0"/>
  </r>
  <r>
    <s v="Modtagere af hjemmehjælp i alt"/>
    <x v="0"/>
    <x v="74"/>
    <x v="1"/>
    <n v="336"/>
  </r>
  <r>
    <s v="Modtagere af hjemmehjælp i alt"/>
    <x v="0"/>
    <x v="75"/>
    <x v="0"/>
    <n v="0"/>
  </r>
  <r>
    <s v="Modtagere af hjemmehjælp i alt"/>
    <x v="0"/>
    <x v="75"/>
    <x v="1"/>
    <n v="46.3"/>
  </r>
  <r>
    <s v="Modtagere af hjemmehjælp i alt"/>
    <x v="0"/>
    <x v="76"/>
    <x v="0"/>
    <n v="542.20000000000005"/>
  </r>
  <r>
    <s v="Modtagere af hjemmehjælp i alt"/>
    <x v="0"/>
    <x v="76"/>
    <x v="1"/>
    <n v="386.6"/>
  </r>
  <r>
    <s v="Modtagere af hjemmehjælp i alt"/>
    <x v="0"/>
    <x v="77"/>
    <x v="0"/>
    <n v="254"/>
  </r>
  <r>
    <s v="Modtagere af hjemmehjælp i alt"/>
    <x v="0"/>
    <x v="77"/>
    <x v="1"/>
    <n v="224.3"/>
  </r>
  <r>
    <s v="Modtagere af hjemmehjælp i alt"/>
    <x v="0"/>
    <x v="78"/>
    <x v="0"/>
    <n v="0"/>
  </r>
  <r>
    <s v="Modtagere af hjemmehjælp i alt"/>
    <x v="0"/>
    <x v="78"/>
    <x v="1"/>
    <n v="244.5"/>
  </r>
  <r>
    <s v="Modtagere af hjemmehjælp i alt"/>
    <x v="0"/>
    <x v="79"/>
    <x v="0"/>
    <n v="1699.2"/>
  </r>
  <r>
    <s v="Modtagere af hjemmehjælp i alt"/>
    <x v="0"/>
    <x v="79"/>
    <x v="1"/>
    <n v="1052.8"/>
  </r>
  <r>
    <s v="Modtagere af hjemmehjælp i alt"/>
    <x v="0"/>
    <x v="80"/>
    <x v="0"/>
    <n v="390"/>
  </r>
  <r>
    <s v="Modtagere af hjemmehjælp i alt"/>
    <x v="0"/>
    <x v="80"/>
    <x v="1"/>
    <n v="333.2"/>
  </r>
  <r>
    <s v="Modtagere af hjemmehjælp i alt"/>
    <x v="0"/>
    <x v="81"/>
    <x v="0"/>
    <n v="316.89999999999998"/>
  </r>
  <r>
    <s v="Modtagere af hjemmehjælp i alt"/>
    <x v="0"/>
    <x v="81"/>
    <x v="1"/>
    <n v="309"/>
  </r>
  <r>
    <s v="Modtagere af hjemmehjælp i alt"/>
    <x v="0"/>
    <x v="82"/>
    <x v="0"/>
    <n v="235.3"/>
  </r>
  <r>
    <s v="Modtagere af hjemmehjælp i alt"/>
    <x v="0"/>
    <x v="82"/>
    <x v="1"/>
    <n v="173.8"/>
  </r>
  <r>
    <s v="Modtagere af hjemmehjælp i alt"/>
    <x v="0"/>
    <x v="83"/>
    <x v="0"/>
    <n v="184.3"/>
  </r>
  <r>
    <s v="Modtagere af hjemmehjælp i alt"/>
    <x v="0"/>
    <x v="83"/>
    <x v="1"/>
    <n v="157.5"/>
  </r>
  <r>
    <s v="Modtagere af hjemmehjælp i alt"/>
    <x v="0"/>
    <x v="84"/>
    <x v="0"/>
    <n v="417.5"/>
  </r>
  <r>
    <s v="Modtagere af hjemmehjælp i alt"/>
    <x v="0"/>
    <x v="84"/>
    <x v="1"/>
    <n v="280.5"/>
  </r>
  <r>
    <s v="Modtagere af hjemmehjælp i alt"/>
    <x v="0"/>
    <x v="85"/>
    <x v="0"/>
    <n v="308.39999999999998"/>
  </r>
  <r>
    <s v="Modtagere af hjemmehjælp i alt"/>
    <x v="0"/>
    <x v="85"/>
    <x v="1"/>
    <n v="275.2"/>
  </r>
  <r>
    <s v="Modtagere af hjemmehjælp i alt"/>
    <x v="0"/>
    <x v="86"/>
    <x v="0"/>
    <n v="140"/>
  </r>
  <r>
    <s v="Modtagere af hjemmehjælp i alt"/>
    <x v="0"/>
    <x v="86"/>
    <x v="1"/>
    <n v="119.4"/>
  </r>
  <r>
    <s v="Modtagere af hjemmehjælp i alt"/>
    <x v="0"/>
    <x v="87"/>
    <x v="0"/>
    <n v="676.3"/>
  </r>
  <r>
    <s v="Modtagere af hjemmehjælp i alt"/>
    <x v="0"/>
    <x v="87"/>
    <x v="1"/>
    <n v="381.5"/>
  </r>
  <r>
    <s v="Modtagere af hjemmehjælp i alt"/>
    <x v="0"/>
    <x v="88"/>
    <x v="0"/>
    <n v="220.5"/>
  </r>
  <r>
    <s v="Modtagere af hjemmehjælp i alt"/>
    <x v="0"/>
    <x v="88"/>
    <x v="1"/>
    <n v="194.3"/>
  </r>
  <r>
    <s v="Modtagere af hjemmehjælp i alt"/>
    <x v="0"/>
    <x v="89"/>
    <x v="0"/>
    <n v="610.6"/>
  </r>
  <r>
    <s v="Modtagere af hjemmehjælp i alt"/>
    <x v="0"/>
    <x v="89"/>
    <x v="1"/>
    <n v="513.29999999999995"/>
  </r>
  <r>
    <s v="Modtagere af hjemmehjælp i alt"/>
    <x v="0"/>
    <x v="90"/>
    <x v="0"/>
    <n v="543.4"/>
  </r>
  <r>
    <s v="Modtagere af hjemmehjælp i alt"/>
    <x v="0"/>
    <x v="90"/>
    <x v="1"/>
    <n v="395.4"/>
  </r>
  <r>
    <s v="Modtagere af hjemmehjælp i alt"/>
    <x v="0"/>
    <x v="91"/>
    <x v="0"/>
    <n v="0"/>
  </r>
  <r>
    <s v="Modtagere af hjemmehjælp i alt"/>
    <x v="0"/>
    <x v="91"/>
    <x v="1"/>
    <n v="255"/>
  </r>
  <r>
    <s v="Modtagere af hjemmehjælp i alt"/>
    <x v="0"/>
    <x v="92"/>
    <x v="0"/>
    <n v="24.5"/>
  </r>
  <r>
    <s v="Modtagere af hjemmehjælp i alt"/>
    <x v="0"/>
    <x v="92"/>
    <x v="1"/>
    <n v="21.6"/>
  </r>
  <r>
    <s v="Modtagere af hjemmehjælp i alt"/>
    <x v="0"/>
    <x v="93"/>
    <x v="0"/>
    <n v="350.3"/>
  </r>
  <r>
    <s v="Modtagere af hjemmehjælp i alt"/>
    <x v="0"/>
    <x v="93"/>
    <x v="1"/>
    <n v="250.2"/>
  </r>
  <r>
    <s v="Modtagere af hjemmehjælp i alt"/>
    <x v="0"/>
    <x v="94"/>
    <x v="0"/>
    <n v="165.5"/>
  </r>
  <r>
    <s v="Modtagere af hjemmehjælp i alt"/>
    <x v="0"/>
    <x v="94"/>
    <x v="1"/>
    <n v="133.1"/>
  </r>
  <r>
    <s v="Modtagere af hjemmehjælp i alt"/>
    <x v="0"/>
    <x v="95"/>
    <x v="0"/>
    <n v="234.3"/>
  </r>
  <r>
    <s v="Modtagere af hjemmehjælp i alt"/>
    <x v="0"/>
    <x v="95"/>
    <x v="1"/>
    <n v="146.9"/>
  </r>
  <r>
    <s v="Modtagere af hjemmehjælp i alt"/>
    <x v="0"/>
    <x v="96"/>
    <x v="0"/>
    <n v="361.3"/>
  </r>
  <r>
    <s v="Modtagere af hjemmehjælp i alt"/>
    <x v="0"/>
    <x v="96"/>
    <x v="1"/>
    <n v="243.6"/>
  </r>
  <r>
    <s v="Modtagere af hjemmehjælp i alt"/>
    <x v="0"/>
    <x v="97"/>
    <x v="0"/>
    <n v="406.6"/>
  </r>
  <r>
    <s v="Modtagere af hjemmehjælp i alt"/>
    <x v="0"/>
    <x v="97"/>
    <x v="1"/>
    <n v="220.1"/>
  </r>
  <r>
    <s v="Modtagere af hjemmehjælp i alt"/>
    <x v="0"/>
    <x v="98"/>
    <x v="0"/>
    <n v="2045.1"/>
  </r>
  <r>
    <s v="Modtagere af hjemmehjælp i alt"/>
    <x v="0"/>
    <x v="98"/>
    <x v="1"/>
    <n v="1193.5"/>
  </r>
  <r>
    <s v="Modtagere af hjemmehjælp i alt"/>
    <x v="1"/>
    <x v="0"/>
    <x v="0"/>
    <n v="35703.800000000003"/>
  </r>
  <r>
    <s v="Modtagere af hjemmehjælp i alt"/>
    <x v="1"/>
    <x v="0"/>
    <x v="1"/>
    <n v="26971.3"/>
  </r>
  <r>
    <s v="Modtagere af hjemmehjælp i alt"/>
    <x v="1"/>
    <x v="1"/>
    <x v="0"/>
    <n v="3201"/>
  </r>
  <r>
    <s v="Modtagere af hjemmehjælp i alt"/>
    <x v="1"/>
    <x v="1"/>
    <x v="1"/>
    <n v="1622.8"/>
  </r>
  <r>
    <s v="Modtagere af hjemmehjælp i alt"/>
    <x v="1"/>
    <x v="2"/>
    <x v="0"/>
    <n v="856.3"/>
  </r>
  <r>
    <s v="Modtagere af hjemmehjælp i alt"/>
    <x v="1"/>
    <x v="2"/>
    <x v="1"/>
    <n v="483.8"/>
  </r>
  <r>
    <s v="Modtagere af hjemmehjælp i alt"/>
    <x v="1"/>
    <x v="3"/>
    <x v="0"/>
    <n v="0"/>
  </r>
  <r>
    <s v="Modtagere af hjemmehjælp i alt"/>
    <x v="1"/>
    <x v="3"/>
    <x v="1"/>
    <n v="85.9"/>
  </r>
  <r>
    <s v="Modtagere af hjemmehjælp i alt"/>
    <x v="1"/>
    <x v="4"/>
    <x v="0"/>
    <n v="284.8"/>
  </r>
  <r>
    <s v="Modtagere af hjemmehjælp i alt"/>
    <x v="1"/>
    <x v="4"/>
    <x v="1"/>
    <n v="255"/>
  </r>
  <r>
    <s v="Modtagere af hjemmehjælp i alt"/>
    <x v="1"/>
    <x v="5"/>
    <x v="0"/>
    <n v="62.3"/>
  </r>
  <r>
    <s v="Modtagere af hjemmehjælp i alt"/>
    <x v="1"/>
    <x v="5"/>
    <x v="1"/>
    <n v="77.3"/>
  </r>
  <r>
    <s v="Modtagere af hjemmehjælp i alt"/>
    <x v="1"/>
    <x v="6"/>
    <x v="0"/>
    <n v="264.2"/>
  </r>
  <r>
    <s v="Modtagere af hjemmehjælp i alt"/>
    <x v="1"/>
    <x v="6"/>
    <x v="1"/>
    <n v="246.3"/>
  </r>
  <r>
    <s v="Modtagere af hjemmehjælp i alt"/>
    <x v="1"/>
    <x v="7"/>
    <x v="0"/>
    <n v="207.3"/>
  </r>
  <r>
    <s v="Modtagere af hjemmehjælp i alt"/>
    <x v="1"/>
    <x v="7"/>
    <x v="1"/>
    <n v="204.2"/>
  </r>
  <r>
    <s v="Modtagere af hjemmehjælp i alt"/>
    <x v="1"/>
    <x v="8"/>
    <x v="0"/>
    <n v="715.8"/>
  </r>
  <r>
    <s v="Modtagere af hjemmehjælp i alt"/>
    <x v="1"/>
    <x v="8"/>
    <x v="1"/>
    <n v="354.6"/>
  </r>
  <r>
    <s v="Modtagere af hjemmehjælp i alt"/>
    <x v="1"/>
    <x v="9"/>
    <x v="0"/>
    <n v="435.5"/>
  </r>
  <r>
    <s v="Modtagere af hjemmehjælp i alt"/>
    <x v="1"/>
    <x v="9"/>
    <x v="1"/>
    <n v="281.3"/>
  </r>
  <r>
    <s v="Modtagere af hjemmehjælp i alt"/>
    <x v="1"/>
    <x v="10"/>
    <x v="0"/>
    <n v="135.69999999999999"/>
  </r>
  <r>
    <s v="Modtagere af hjemmehjælp i alt"/>
    <x v="1"/>
    <x v="10"/>
    <x v="1"/>
    <n v="112.7"/>
  </r>
  <r>
    <s v="Modtagere af hjemmehjælp i alt"/>
    <x v="1"/>
    <x v="11"/>
    <x v="0"/>
    <n v="200.2"/>
  </r>
  <r>
    <s v="Modtagere af hjemmehjælp i alt"/>
    <x v="1"/>
    <x v="11"/>
    <x v="1"/>
    <n v="144.19999999999999"/>
  </r>
  <r>
    <s v="Modtagere af hjemmehjælp i alt"/>
    <x v="1"/>
    <x v="12"/>
    <x v="0"/>
    <n v="319.60000000000002"/>
  </r>
  <r>
    <s v="Modtagere af hjemmehjælp i alt"/>
    <x v="1"/>
    <x v="12"/>
    <x v="1"/>
    <n v="289.5"/>
  </r>
  <r>
    <s v="Modtagere af hjemmehjælp i alt"/>
    <x v="1"/>
    <x v="13"/>
    <x v="0"/>
    <n v="187.7"/>
  </r>
  <r>
    <s v="Modtagere af hjemmehjælp i alt"/>
    <x v="1"/>
    <x v="13"/>
    <x v="1"/>
    <n v="196.1"/>
  </r>
  <r>
    <s v="Modtagere af hjemmehjælp i alt"/>
    <x v="1"/>
    <x v="14"/>
    <x v="0"/>
    <n v="57.2"/>
  </r>
  <r>
    <s v="Modtagere af hjemmehjælp i alt"/>
    <x v="1"/>
    <x v="14"/>
    <x v="1"/>
    <n v="54.1"/>
  </r>
  <r>
    <s v="Modtagere af hjemmehjælp i alt"/>
    <x v="1"/>
    <x v="15"/>
    <x v="0"/>
    <n v="707.4"/>
  </r>
  <r>
    <s v="Modtagere af hjemmehjælp i alt"/>
    <x v="1"/>
    <x v="15"/>
    <x v="1"/>
    <n v="380.2"/>
  </r>
  <r>
    <s v="Modtagere af hjemmehjælp i alt"/>
    <x v="1"/>
    <x v="16"/>
    <x v="0"/>
    <n v="263"/>
  </r>
  <r>
    <s v="Modtagere af hjemmehjælp i alt"/>
    <x v="1"/>
    <x v="16"/>
    <x v="1"/>
    <n v="230.7"/>
  </r>
  <r>
    <s v="Modtagere af hjemmehjælp i alt"/>
    <x v="1"/>
    <x v="17"/>
    <x v="0"/>
    <n v="63"/>
  </r>
  <r>
    <s v="Modtagere af hjemmehjælp i alt"/>
    <x v="1"/>
    <x v="17"/>
    <x v="1"/>
    <n v="51.2"/>
  </r>
  <r>
    <s v="Modtagere af hjemmehjælp i alt"/>
    <x v="1"/>
    <x v="18"/>
    <x v="0"/>
    <n v="122.3"/>
  </r>
  <r>
    <s v="Modtagere af hjemmehjælp i alt"/>
    <x v="1"/>
    <x v="18"/>
    <x v="1"/>
    <n v="70.5"/>
  </r>
  <r>
    <s v="Modtagere af hjemmehjælp i alt"/>
    <x v="1"/>
    <x v="19"/>
    <x v="0"/>
    <n v="68.7"/>
  </r>
  <r>
    <s v="Modtagere af hjemmehjælp i alt"/>
    <x v="1"/>
    <x v="19"/>
    <x v="1"/>
    <n v="101.5"/>
  </r>
  <r>
    <s v="Modtagere af hjemmehjælp i alt"/>
    <x v="1"/>
    <x v="20"/>
    <x v="0"/>
    <n v="218.9"/>
  </r>
  <r>
    <s v="Modtagere af hjemmehjælp i alt"/>
    <x v="1"/>
    <x v="20"/>
    <x v="1"/>
    <n v="180.3"/>
  </r>
  <r>
    <s v="Modtagere af hjemmehjælp i alt"/>
    <x v="1"/>
    <x v="21"/>
    <x v="0"/>
    <n v="221"/>
  </r>
  <r>
    <s v="Modtagere af hjemmehjælp i alt"/>
    <x v="1"/>
    <x v="21"/>
    <x v="1"/>
    <n v="176.1"/>
  </r>
  <r>
    <s v="Modtagere af hjemmehjælp i alt"/>
    <x v="1"/>
    <x v="22"/>
    <x v="0"/>
    <n v="208.4"/>
  </r>
  <r>
    <s v="Modtagere af hjemmehjælp i alt"/>
    <x v="1"/>
    <x v="22"/>
    <x v="1"/>
    <n v="202.2"/>
  </r>
  <r>
    <s v="Modtagere af hjemmehjælp i alt"/>
    <x v="1"/>
    <x v="23"/>
    <x v="0"/>
    <n v="0"/>
  </r>
  <r>
    <s v="Modtagere af hjemmehjælp i alt"/>
    <x v="1"/>
    <x v="23"/>
    <x v="1"/>
    <n v="176.8"/>
  </r>
  <r>
    <s v="Modtagere af hjemmehjælp i alt"/>
    <x v="1"/>
    <x v="24"/>
    <x v="0"/>
    <n v="201.6"/>
  </r>
  <r>
    <s v="Modtagere af hjemmehjælp i alt"/>
    <x v="1"/>
    <x v="24"/>
    <x v="1"/>
    <n v="168.3"/>
  </r>
  <r>
    <s v="Modtagere af hjemmehjælp i alt"/>
    <x v="1"/>
    <x v="25"/>
    <x v="0"/>
    <n v="362.7"/>
  </r>
  <r>
    <s v="Modtagere af hjemmehjælp i alt"/>
    <x v="1"/>
    <x v="25"/>
    <x v="1"/>
    <n v="271.8"/>
  </r>
  <r>
    <s v="Modtagere af hjemmehjælp i alt"/>
    <x v="1"/>
    <x v="26"/>
    <x v="0"/>
    <n v="232.4"/>
  </r>
  <r>
    <s v="Modtagere af hjemmehjælp i alt"/>
    <x v="1"/>
    <x v="26"/>
    <x v="1"/>
    <n v="215.5"/>
  </r>
  <r>
    <s v="Modtagere af hjemmehjælp i alt"/>
    <x v="1"/>
    <x v="27"/>
    <x v="0"/>
    <n v="226"/>
  </r>
  <r>
    <s v="Modtagere af hjemmehjælp i alt"/>
    <x v="1"/>
    <x v="27"/>
    <x v="1"/>
    <n v="166.8"/>
  </r>
  <r>
    <s v="Modtagere af hjemmehjælp i alt"/>
    <x v="1"/>
    <x v="28"/>
    <x v="0"/>
    <n v="462.8"/>
  </r>
  <r>
    <s v="Modtagere af hjemmehjælp i alt"/>
    <x v="1"/>
    <x v="28"/>
    <x v="1"/>
    <n v="351.8"/>
  </r>
  <r>
    <s v="Modtagere af hjemmehjælp i alt"/>
    <x v="1"/>
    <x v="29"/>
    <x v="0"/>
    <n v="351.3"/>
  </r>
  <r>
    <s v="Modtagere af hjemmehjælp i alt"/>
    <x v="1"/>
    <x v="29"/>
    <x v="1"/>
    <n v="218.7"/>
  </r>
  <r>
    <s v="Modtagere af hjemmehjælp i alt"/>
    <x v="1"/>
    <x v="30"/>
    <x v="0"/>
    <n v="199.3"/>
  </r>
  <r>
    <s v="Modtagere af hjemmehjælp i alt"/>
    <x v="1"/>
    <x v="30"/>
    <x v="1"/>
    <n v="175.8"/>
  </r>
  <r>
    <s v="Modtagere af hjemmehjælp i alt"/>
    <x v="1"/>
    <x v="31"/>
    <x v="0"/>
    <n v="327.8"/>
  </r>
  <r>
    <s v="Modtagere af hjemmehjælp i alt"/>
    <x v="1"/>
    <x v="31"/>
    <x v="1"/>
    <n v="220.3"/>
  </r>
  <r>
    <s v="Modtagere af hjemmehjælp i alt"/>
    <x v="1"/>
    <x v="32"/>
    <x v="0"/>
    <n v="110"/>
  </r>
  <r>
    <s v="Modtagere af hjemmehjælp i alt"/>
    <x v="1"/>
    <x v="32"/>
    <x v="1"/>
    <n v="108.3"/>
  </r>
  <r>
    <s v="Modtagere af hjemmehjælp i alt"/>
    <x v="1"/>
    <x v="33"/>
    <x v="0"/>
    <n v="414.8"/>
  </r>
  <r>
    <s v="Modtagere af hjemmehjælp i alt"/>
    <x v="1"/>
    <x v="33"/>
    <x v="1"/>
    <n v="388.9"/>
  </r>
  <r>
    <s v="Modtagere af hjemmehjælp i alt"/>
    <x v="1"/>
    <x v="34"/>
    <x v="0"/>
    <n v="88"/>
  </r>
  <r>
    <s v="Modtagere af hjemmehjælp i alt"/>
    <x v="1"/>
    <x v="34"/>
    <x v="1"/>
    <n v="67.900000000000006"/>
  </r>
  <r>
    <s v="Modtagere af hjemmehjælp i alt"/>
    <x v="1"/>
    <x v="35"/>
    <x v="0"/>
    <n v="183.5"/>
  </r>
  <r>
    <s v="Modtagere af hjemmehjælp i alt"/>
    <x v="1"/>
    <x v="35"/>
    <x v="1"/>
    <n v="192.7"/>
  </r>
  <r>
    <s v="Modtagere af hjemmehjælp i alt"/>
    <x v="1"/>
    <x v="36"/>
    <x v="0"/>
    <n v="466"/>
  </r>
  <r>
    <s v="Modtagere af hjemmehjælp i alt"/>
    <x v="1"/>
    <x v="36"/>
    <x v="1"/>
    <n v="322.3"/>
  </r>
  <r>
    <s v="Modtagere af hjemmehjælp i alt"/>
    <x v="1"/>
    <x v="37"/>
    <x v="0"/>
    <n v="427.7"/>
  </r>
  <r>
    <s v="Modtagere af hjemmehjælp i alt"/>
    <x v="1"/>
    <x v="37"/>
    <x v="1"/>
    <n v="300.2"/>
  </r>
  <r>
    <s v="Modtagere af hjemmehjælp i alt"/>
    <x v="1"/>
    <x v="38"/>
    <x v="0"/>
    <n v="281.8"/>
  </r>
  <r>
    <s v="Modtagere af hjemmehjælp i alt"/>
    <x v="1"/>
    <x v="38"/>
    <x v="1"/>
    <n v="281.7"/>
  </r>
  <r>
    <s v="Modtagere af hjemmehjælp i alt"/>
    <x v="1"/>
    <x v="39"/>
    <x v="0"/>
    <n v="393"/>
  </r>
  <r>
    <s v="Modtagere af hjemmehjælp i alt"/>
    <x v="1"/>
    <x v="39"/>
    <x v="1"/>
    <n v="292.3"/>
  </r>
  <r>
    <s v="Modtagere af hjemmehjælp i alt"/>
    <x v="1"/>
    <x v="40"/>
    <x v="0"/>
    <n v="458.9"/>
  </r>
  <r>
    <s v="Modtagere af hjemmehjælp i alt"/>
    <x v="1"/>
    <x v="40"/>
    <x v="1"/>
    <n v="435.3"/>
  </r>
  <r>
    <s v="Modtagere af hjemmehjælp i alt"/>
    <x v="1"/>
    <x v="41"/>
    <x v="0"/>
    <n v="275"/>
  </r>
  <r>
    <s v="Modtagere af hjemmehjælp i alt"/>
    <x v="1"/>
    <x v="41"/>
    <x v="1"/>
    <n v="190.6"/>
  </r>
  <r>
    <s v="Modtagere af hjemmehjælp i alt"/>
    <x v="1"/>
    <x v="42"/>
    <x v="0"/>
    <n v="187"/>
  </r>
  <r>
    <s v="Modtagere af hjemmehjælp i alt"/>
    <x v="1"/>
    <x v="42"/>
    <x v="1"/>
    <n v="160.69999999999999"/>
  </r>
  <r>
    <s v="Modtagere af hjemmehjælp i alt"/>
    <x v="1"/>
    <x v="43"/>
    <x v="0"/>
    <n v="568"/>
  </r>
  <r>
    <s v="Modtagere af hjemmehjælp i alt"/>
    <x v="1"/>
    <x v="43"/>
    <x v="1"/>
    <n v="436.5"/>
  </r>
  <r>
    <s v="Modtagere af hjemmehjælp i alt"/>
    <x v="1"/>
    <x v="44"/>
    <x v="0"/>
    <n v="177.3"/>
  </r>
  <r>
    <s v="Modtagere af hjemmehjælp i alt"/>
    <x v="1"/>
    <x v="44"/>
    <x v="1"/>
    <n v="143.30000000000001"/>
  </r>
  <r>
    <s v="Modtagere af hjemmehjælp i alt"/>
    <x v="1"/>
    <x v="45"/>
    <x v="0"/>
    <n v="122"/>
  </r>
  <r>
    <s v="Modtagere af hjemmehjælp i alt"/>
    <x v="1"/>
    <x v="45"/>
    <x v="1"/>
    <n v="104.2"/>
  </r>
  <r>
    <s v="Modtagere af hjemmehjælp i alt"/>
    <x v="1"/>
    <x v="46"/>
    <x v="0"/>
    <n v="338.1"/>
  </r>
  <r>
    <s v="Modtagere af hjemmehjælp i alt"/>
    <x v="1"/>
    <x v="46"/>
    <x v="1"/>
    <n v="304.5"/>
  </r>
  <r>
    <s v="Modtagere af hjemmehjælp i alt"/>
    <x v="1"/>
    <x v="47"/>
    <x v="0"/>
    <n v="293.10000000000002"/>
  </r>
  <r>
    <s v="Modtagere af hjemmehjælp i alt"/>
    <x v="1"/>
    <x v="47"/>
    <x v="1"/>
    <n v="263.7"/>
  </r>
  <r>
    <s v="Modtagere af hjemmehjælp i alt"/>
    <x v="1"/>
    <x v="48"/>
    <x v="0"/>
    <n v="425.4"/>
  </r>
  <r>
    <s v="Modtagere af hjemmehjælp i alt"/>
    <x v="1"/>
    <x v="48"/>
    <x v="1"/>
    <n v="282.10000000000002"/>
  </r>
  <r>
    <s v="Modtagere af hjemmehjælp i alt"/>
    <x v="1"/>
    <x v="49"/>
    <x v="0"/>
    <n v="153.5"/>
  </r>
  <r>
    <s v="Modtagere af hjemmehjælp i alt"/>
    <x v="1"/>
    <x v="49"/>
    <x v="1"/>
    <n v="132.5"/>
  </r>
  <r>
    <s v="Modtagere af hjemmehjælp i alt"/>
    <x v="1"/>
    <x v="50"/>
    <x v="0"/>
    <n v="163"/>
  </r>
  <r>
    <s v="Modtagere af hjemmehjælp i alt"/>
    <x v="1"/>
    <x v="50"/>
    <x v="1"/>
    <n v="101.3"/>
  </r>
  <r>
    <s v="Modtagere af hjemmehjælp i alt"/>
    <x v="1"/>
    <x v="51"/>
    <x v="0"/>
    <n v="237.9"/>
  </r>
  <r>
    <s v="Modtagere af hjemmehjælp i alt"/>
    <x v="1"/>
    <x v="51"/>
    <x v="1"/>
    <n v="166.8"/>
  </r>
  <r>
    <s v="Modtagere af hjemmehjælp i alt"/>
    <x v="1"/>
    <x v="52"/>
    <x v="0"/>
    <n v="189"/>
  </r>
  <r>
    <s v="Modtagere af hjemmehjælp i alt"/>
    <x v="1"/>
    <x v="52"/>
    <x v="1"/>
    <n v="147.9"/>
  </r>
  <r>
    <s v="Modtagere af hjemmehjælp i alt"/>
    <x v="1"/>
    <x v="53"/>
    <x v="0"/>
    <n v="276.10000000000002"/>
  </r>
  <r>
    <s v="Modtagere af hjemmehjælp i alt"/>
    <x v="1"/>
    <x v="53"/>
    <x v="1"/>
    <n v="216.2"/>
  </r>
  <r>
    <s v="Modtagere af hjemmehjælp i alt"/>
    <x v="1"/>
    <x v="54"/>
    <x v="0"/>
    <n v="1165.5"/>
  </r>
  <r>
    <s v="Modtagere af hjemmehjælp i alt"/>
    <x v="1"/>
    <x v="54"/>
    <x v="1"/>
    <n v="893.5"/>
  </r>
  <r>
    <s v="Modtagere af hjemmehjælp i alt"/>
    <x v="1"/>
    <x v="55"/>
    <x v="0"/>
    <n v="548.70000000000005"/>
  </r>
  <r>
    <s v="Modtagere af hjemmehjælp i alt"/>
    <x v="1"/>
    <x v="55"/>
    <x v="1"/>
    <n v="333.1"/>
  </r>
  <r>
    <s v="Modtagere af hjemmehjælp i alt"/>
    <x v="1"/>
    <x v="56"/>
    <x v="0"/>
    <n v="92.7"/>
  </r>
  <r>
    <s v="Modtagere af hjemmehjælp i alt"/>
    <x v="1"/>
    <x v="56"/>
    <x v="1"/>
    <n v="59.1"/>
  </r>
  <r>
    <s v="Modtagere af hjemmehjælp i alt"/>
    <x v="1"/>
    <x v="57"/>
    <x v="0"/>
    <n v="154"/>
  </r>
  <r>
    <s v="Modtagere af hjemmehjælp i alt"/>
    <x v="1"/>
    <x v="57"/>
    <x v="1"/>
    <n v="103.9"/>
  </r>
  <r>
    <s v="Modtagere af hjemmehjælp i alt"/>
    <x v="1"/>
    <x v="58"/>
    <x v="0"/>
    <n v="706.2"/>
  </r>
  <r>
    <s v="Modtagere af hjemmehjælp i alt"/>
    <x v="1"/>
    <x v="58"/>
    <x v="1"/>
    <n v="578.29999999999995"/>
  </r>
  <r>
    <s v="Modtagere af hjemmehjælp i alt"/>
    <x v="1"/>
    <x v="59"/>
    <x v="0"/>
    <n v="26.7"/>
  </r>
  <r>
    <s v="Modtagere af hjemmehjælp i alt"/>
    <x v="1"/>
    <x v="59"/>
    <x v="1"/>
    <n v="24.3"/>
  </r>
  <r>
    <s v="Modtagere af hjemmehjælp i alt"/>
    <x v="1"/>
    <x v="60"/>
    <x v="0"/>
    <n v="316.3"/>
  </r>
  <r>
    <s v="Modtagere af hjemmehjælp i alt"/>
    <x v="1"/>
    <x v="60"/>
    <x v="1"/>
    <n v="270.89999999999998"/>
  </r>
  <r>
    <s v="Modtagere af hjemmehjælp i alt"/>
    <x v="1"/>
    <x v="61"/>
    <x v="0"/>
    <n v="331.7"/>
  </r>
  <r>
    <s v="Modtagere af hjemmehjælp i alt"/>
    <x v="1"/>
    <x v="61"/>
    <x v="1"/>
    <n v="292.3"/>
  </r>
  <r>
    <s v="Modtagere af hjemmehjælp i alt"/>
    <x v="1"/>
    <x v="62"/>
    <x v="0"/>
    <n v="484.5"/>
  </r>
  <r>
    <s v="Modtagere af hjemmehjælp i alt"/>
    <x v="1"/>
    <x v="62"/>
    <x v="1"/>
    <n v="411"/>
  </r>
  <r>
    <s v="Modtagere af hjemmehjælp i alt"/>
    <x v="1"/>
    <x v="63"/>
    <x v="0"/>
    <n v="451.8"/>
  </r>
  <r>
    <s v="Modtagere af hjemmehjælp i alt"/>
    <x v="1"/>
    <x v="63"/>
    <x v="1"/>
    <n v="403.3"/>
  </r>
  <r>
    <s v="Modtagere af hjemmehjælp i alt"/>
    <x v="1"/>
    <x v="64"/>
    <x v="0"/>
    <n v="309.2"/>
  </r>
  <r>
    <s v="Modtagere af hjemmehjælp i alt"/>
    <x v="1"/>
    <x v="64"/>
    <x v="1"/>
    <n v="283.8"/>
  </r>
  <r>
    <s v="Modtagere af hjemmehjælp i alt"/>
    <x v="1"/>
    <x v="65"/>
    <x v="0"/>
    <n v="305.7"/>
  </r>
  <r>
    <s v="Modtagere af hjemmehjælp i alt"/>
    <x v="1"/>
    <x v="65"/>
    <x v="1"/>
    <n v="293"/>
  </r>
  <r>
    <s v="Modtagere af hjemmehjælp i alt"/>
    <x v="1"/>
    <x v="66"/>
    <x v="0"/>
    <n v="0"/>
  </r>
  <r>
    <s v="Modtagere af hjemmehjælp i alt"/>
    <x v="1"/>
    <x v="66"/>
    <x v="1"/>
    <n v="219"/>
  </r>
  <r>
    <s v="Modtagere af hjemmehjælp i alt"/>
    <x v="1"/>
    <x v="67"/>
    <x v="0"/>
    <n v="626.79999999999995"/>
  </r>
  <r>
    <s v="Modtagere af hjemmehjælp i alt"/>
    <x v="1"/>
    <x v="67"/>
    <x v="1"/>
    <n v="478.3"/>
  </r>
  <r>
    <s v="Modtagere af hjemmehjælp i alt"/>
    <x v="1"/>
    <x v="68"/>
    <x v="0"/>
    <n v="459"/>
  </r>
  <r>
    <s v="Modtagere af hjemmehjælp i alt"/>
    <x v="1"/>
    <x v="68"/>
    <x v="1"/>
    <n v="307.2"/>
  </r>
  <r>
    <s v="Modtagere af hjemmehjælp i alt"/>
    <x v="1"/>
    <x v="69"/>
    <x v="0"/>
    <n v="210.7"/>
  </r>
  <r>
    <s v="Modtagere af hjemmehjælp i alt"/>
    <x v="1"/>
    <x v="69"/>
    <x v="1"/>
    <n v="125.3"/>
  </r>
  <r>
    <s v="Modtagere af hjemmehjælp i alt"/>
    <x v="1"/>
    <x v="70"/>
    <x v="0"/>
    <n v="277.8"/>
  </r>
  <r>
    <s v="Modtagere af hjemmehjælp i alt"/>
    <x v="1"/>
    <x v="70"/>
    <x v="1"/>
    <n v="213.2"/>
  </r>
  <r>
    <s v="Modtagere af hjemmehjælp i alt"/>
    <x v="1"/>
    <x v="71"/>
    <x v="0"/>
    <n v="607"/>
  </r>
  <r>
    <s v="Modtagere af hjemmehjælp i alt"/>
    <x v="1"/>
    <x v="71"/>
    <x v="1"/>
    <n v="441.3"/>
  </r>
  <r>
    <s v="Modtagere af hjemmehjælp i alt"/>
    <x v="1"/>
    <x v="72"/>
    <x v="0"/>
    <n v="323"/>
  </r>
  <r>
    <s v="Modtagere af hjemmehjælp i alt"/>
    <x v="1"/>
    <x v="72"/>
    <x v="1"/>
    <n v="271.5"/>
  </r>
  <r>
    <s v="Modtagere af hjemmehjælp i alt"/>
    <x v="1"/>
    <x v="73"/>
    <x v="0"/>
    <n v="129.30000000000001"/>
  </r>
  <r>
    <s v="Modtagere af hjemmehjælp i alt"/>
    <x v="1"/>
    <x v="73"/>
    <x v="1"/>
    <n v="103.7"/>
  </r>
  <r>
    <s v="Modtagere af hjemmehjælp i alt"/>
    <x v="1"/>
    <x v="74"/>
    <x v="0"/>
    <n v="0"/>
  </r>
  <r>
    <s v="Modtagere af hjemmehjælp i alt"/>
    <x v="1"/>
    <x v="74"/>
    <x v="1"/>
    <n v="350.4"/>
  </r>
  <r>
    <s v="Modtagere af hjemmehjælp i alt"/>
    <x v="1"/>
    <x v="75"/>
    <x v="0"/>
    <n v="0"/>
  </r>
  <r>
    <s v="Modtagere af hjemmehjælp i alt"/>
    <x v="1"/>
    <x v="75"/>
    <x v="1"/>
    <n v="56.1"/>
  </r>
  <r>
    <s v="Modtagere af hjemmehjælp i alt"/>
    <x v="1"/>
    <x v="76"/>
    <x v="0"/>
    <n v="481.7"/>
  </r>
  <r>
    <s v="Modtagere af hjemmehjælp i alt"/>
    <x v="1"/>
    <x v="76"/>
    <x v="1"/>
    <n v="350.9"/>
  </r>
  <r>
    <s v="Modtagere af hjemmehjælp i alt"/>
    <x v="1"/>
    <x v="77"/>
    <x v="0"/>
    <n v="232.7"/>
  </r>
  <r>
    <s v="Modtagere af hjemmehjælp i alt"/>
    <x v="1"/>
    <x v="77"/>
    <x v="1"/>
    <n v="193.9"/>
  </r>
  <r>
    <s v="Modtagere af hjemmehjælp i alt"/>
    <x v="1"/>
    <x v="78"/>
    <x v="0"/>
    <n v="0"/>
  </r>
  <r>
    <s v="Modtagere af hjemmehjælp i alt"/>
    <x v="1"/>
    <x v="78"/>
    <x v="1"/>
    <n v="249.8"/>
  </r>
  <r>
    <s v="Modtagere af hjemmehjælp i alt"/>
    <x v="1"/>
    <x v="79"/>
    <x v="0"/>
    <n v="1579"/>
  </r>
  <r>
    <s v="Modtagere af hjemmehjælp i alt"/>
    <x v="1"/>
    <x v="79"/>
    <x v="1"/>
    <n v="1151.3"/>
  </r>
  <r>
    <s v="Modtagere af hjemmehjælp i alt"/>
    <x v="1"/>
    <x v="80"/>
    <x v="0"/>
    <n v="392.8"/>
  </r>
  <r>
    <s v="Modtagere af hjemmehjælp i alt"/>
    <x v="1"/>
    <x v="80"/>
    <x v="1"/>
    <n v="330.8"/>
  </r>
  <r>
    <s v="Modtagere af hjemmehjælp i alt"/>
    <x v="1"/>
    <x v="81"/>
    <x v="0"/>
    <n v="261.5"/>
  </r>
  <r>
    <s v="Modtagere af hjemmehjælp i alt"/>
    <x v="1"/>
    <x v="81"/>
    <x v="1"/>
    <n v="325.7"/>
  </r>
  <r>
    <s v="Modtagere af hjemmehjælp i alt"/>
    <x v="1"/>
    <x v="82"/>
    <x v="0"/>
    <n v="225.7"/>
  </r>
  <r>
    <s v="Modtagere af hjemmehjælp i alt"/>
    <x v="1"/>
    <x v="82"/>
    <x v="1"/>
    <n v="179.3"/>
  </r>
  <r>
    <s v="Modtagere af hjemmehjælp i alt"/>
    <x v="1"/>
    <x v="83"/>
    <x v="0"/>
    <n v="177.7"/>
  </r>
  <r>
    <s v="Modtagere af hjemmehjælp i alt"/>
    <x v="1"/>
    <x v="83"/>
    <x v="1"/>
    <n v="136"/>
  </r>
  <r>
    <s v="Modtagere af hjemmehjælp i alt"/>
    <x v="1"/>
    <x v="84"/>
    <x v="0"/>
    <n v="356.9"/>
  </r>
  <r>
    <s v="Modtagere af hjemmehjælp i alt"/>
    <x v="1"/>
    <x v="84"/>
    <x v="1"/>
    <n v="290.3"/>
  </r>
  <r>
    <s v="Modtagere af hjemmehjælp i alt"/>
    <x v="1"/>
    <x v="85"/>
    <x v="0"/>
    <n v="302.7"/>
  </r>
  <r>
    <s v="Modtagere af hjemmehjælp i alt"/>
    <x v="1"/>
    <x v="85"/>
    <x v="1"/>
    <n v="248.5"/>
  </r>
  <r>
    <s v="Modtagere af hjemmehjælp i alt"/>
    <x v="1"/>
    <x v="86"/>
    <x v="0"/>
    <n v="118"/>
  </r>
  <r>
    <s v="Modtagere af hjemmehjælp i alt"/>
    <x v="1"/>
    <x v="86"/>
    <x v="1"/>
    <n v="158"/>
  </r>
  <r>
    <s v="Modtagere af hjemmehjælp i alt"/>
    <x v="1"/>
    <x v="87"/>
    <x v="0"/>
    <n v="602.79999999999995"/>
  </r>
  <r>
    <s v="Modtagere af hjemmehjælp i alt"/>
    <x v="1"/>
    <x v="87"/>
    <x v="1"/>
    <n v="420.6"/>
  </r>
  <r>
    <s v="Modtagere af hjemmehjælp i alt"/>
    <x v="1"/>
    <x v="88"/>
    <x v="0"/>
    <n v="223"/>
  </r>
  <r>
    <s v="Modtagere af hjemmehjælp i alt"/>
    <x v="1"/>
    <x v="88"/>
    <x v="1"/>
    <n v="189.3"/>
  </r>
  <r>
    <s v="Modtagere af hjemmehjælp i alt"/>
    <x v="1"/>
    <x v="89"/>
    <x v="0"/>
    <n v="485.2"/>
  </r>
  <r>
    <s v="Modtagere af hjemmehjælp i alt"/>
    <x v="1"/>
    <x v="89"/>
    <x v="1"/>
    <n v="524.79999999999995"/>
  </r>
  <r>
    <s v="Modtagere af hjemmehjælp i alt"/>
    <x v="1"/>
    <x v="90"/>
    <x v="0"/>
    <n v="544.29999999999995"/>
  </r>
  <r>
    <s v="Modtagere af hjemmehjælp i alt"/>
    <x v="1"/>
    <x v="90"/>
    <x v="1"/>
    <n v="412.8"/>
  </r>
  <r>
    <s v="Modtagere af hjemmehjælp i alt"/>
    <x v="1"/>
    <x v="91"/>
    <x v="0"/>
    <n v="0"/>
  </r>
  <r>
    <s v="Modtagere af hjemmehjælp i alt"/>
    <x v="1"/>
    <x v="91"/>
    <x v="1"/>
    <n v="223"/>
  </r>
  <r>
    <s v="Modtagere af hjemmehjælp i alt"/>
    <x v="1"/>
    <x v="92"/>
    <x v="0"/>
    <n v="20.3"/>
  </r>
  <r>
    <s v="Modtagere af hjemmehjælp i alt"/>
    <x v="1"/>
    <x v="92"/>
    <x v="1"/>
    <n v="23"/>
  </r>
  <r>
    <s v="Modtagere af hjemmehjælp i alt"/>
    <x v="1"/>
    <x v="93"/>
    <x v="0"/>
    <n v="299.60000000000002"/>
  </r>
  <r>
    <s v="Modtagere af hjemmehjælp i alt"/>
    <x v="1"/>
    <x v="93"/>
    <x v="1"/>
    <n v="251.4"/>
  </r>
  <r>
    <s v="Modtagere af hjemmehjælp i alt"/>
    <x v="1"/>
    <x v="94"/>
    <x v="0"/>
    <n v="159"/>
  </r>
  <r>
    <s v="Modtagere af hjemmehjælp i alt"/>
    <x v="1"/>
    <x v="94"/>
    <x v="1"/>
    <n v="129"/>
  </r>
  <r>
    <s v="Modtagere af hjemmehjælp i alt"/>
    <x v="1"/>
    <x v="95"/>
    <x v="0"/>
    <n v="181.7"/>
  </r>
  <r>
    <s v="Modtagere af hjemmehjælp i alt"/>
    <x v="1"/>
    <x v="95"/>
    <x v="1"/>
    <n v="166.5"/>
  </r>
  <r>
    <s v="Modtagere af hjemmehjælp i alt"/>
    <x v="1"/>
    <x v="96"/>
    <x v="0"/>
    <n v="341.2"/>
  </r>
  <r>
    <s v="Modtagere af hjemmehjælp i alt"/>
    <x v="1"/>
    <x v="96"/>
    <x v="1"/>
    <n v="248.3"/>
  </r>
  <r>
    <s v="Modtagere af hjemmehjælp i alt"/>
    <x v="1"/>
    <x v="97"/>
    <x v="0"/>
    <n v="357.7"/>
  </r>
  <r>
    <s v="Modtagere af hjemmehjælp i alt"/>
    <x v="1"/>
    <x v="97"/>
    <x v="1"/>
    <n v="211.4"/>
  </r>
  <r>
    <s v="Modtagere af hjemmehjælp i alt"/>
    <x v="1"/>
    <x v="98"/>
    <x v="0"/>
    <n v="1588.6"/>
  </r>
  <r>
    <s v="Modtagere af hjemmehjælp i alt"/>
    <x v="1"/>
    <x v="98"/>
    <x v="1"/>
    <n v="1239"/>
  </r>
  <r>
    <s v="Modtagere af hjemmehjælp i alt"/>
    <x v="2"/>
    <x v="0"/>
    <x v="0"/>
    <n v="21873.9"/>
  </r>
  <r>
    <s v="Modtagere af hjemmehjælp i alt"/>
    <x v="2"/>
    <x v="0"/>
    <x v="1"/>
    <n v="23908.3"/>
  </r>
  <r>
    <s v="Modtagere af hjemmehjælp i alt"/>
    <x v="2"/>
    <x v="1"/>
    <x v="0"/>
    <n v="2489"/>
  </r>
  <r>
    <s v="Modtagere af hjemmehjælp i alt"/>
    <x v="2"/>
    <x v="1"/>
    <x v="1"/>
    <n v="1506.3"/>
  </r>
  <r>
    <s v="Modtagere af hjemmehjælp i alt"/>
    <x v="2"/>
    <x v="2"/>
    <x v="0"/>
    <n v="515.4"/>
  </r>
  <r>
    <s v="Modtagere af hjemmehjælp i alt"/>
    <x v="2"/>
    <x v="2"/>
    <x v="1"/>
    <n v="485.4"/>
  </r>
  <r>
    <s v="Modtagere af hjemmehjælp i alt"/>
    <x v="2"/>
    <x v="3"/>
    <x v="0"/>
    <n v="0"/>
  </r>
  <r>
    <s v="Modtagere af hjemmehjælp i alt"/>
    <x v="2"/>
    <x v="3"/>
    <x v="1"/>
    <n v="69.599999999999994"/>
  </r>
  <r>
    <s v="Modtagere af hjemmehjælp i alt"/>
    <x v="2"/>
    <x v="4"/>
    <x v="0"/>
    <n v="115.1"/>
  </r>
  <r>
    <s v="Modtagere af hjemmehjælp i alt"/>
    <x v="2"/>
    <x v="4"/>
    <x v="1"/>
    <n v="200.7"/>
  </r>
  <r>
    <s v="Modtagere af hjemmehjælp i alt"/>
    <x v="2"/>
    <x v="5"/>
    <x v="0"/>
    <n v="28.3"/>
  </r>
  <r>
    <s v="Modtagere af hjemmehjælp i alt"/>
    <x v="2"/>
    <x v="5"/>
    <x v="1"/>
    <n v="41.7"/>
  </r>
  <r>
    <s v="Modtagere af hjemmehjælp i alt"/>
    <x v="2"/>
    <x v="6"/>
    <x v="0"/>
    <n v="104.2"/>
  </r>
  <r>
    <s v="Modtagere af hjemmehjælp i alt"/>
    <x v="2"/>
    <x v="6"/>
    <x v="1"/>
    <n v="173.3"/>
  </r>
  <r>
    <s v="Modtagere af hjemmehjælp i alt"/>
    <x v="2"/>
    <x v="7"/>
    <x v="0"/>
    <n v="96.9"/>
  </r>
  <r>
    <s v="Modtagere af hjemmehjælp i alt"/>
    <x v="2"/>
    <x v="7"/>
    <x v="1"/>
    <n v="133.80000000000001"/>
  </r>
  <r>
    <s v="Modtagere af hjemmehjælp i alt"/>
    <x v="2"/>
    <x v="8"/>
    <x v="0"/>
    <n v="652.4"/>
  </r>
  <r>
    <s v="Modtagere af hjemmehjælp i alt"/>
    <x v="2"/>
    <x v="8"/>
    <x v="1"/>
    <n v="396.3"/>
  </r>
  <r>
    <s v="Modtagere af hjemmehjælp i alt"/>
    <x v="2"/>
    <x v="9"/>
    <x v="0"/>
    <n v="271"/>
  </r>
  <r>
    <s v="Modtagere af hjemmehjælp i alt"/>
    <x v="2"/>
    <x v="9"/>
    <x v="1"/>
    <n v="312.60000000000002"/>
  </r>
  <r>
    <s v="Modtagere af hjemmehjælp i alt"/>
    <x v="2"/>
    <x v="10"/>
    <x v="0"/>
    <n v="74.7"/>
  </r>
  <r>
    <s v="Modtagere af hjemmehjælp i alt"/>
    <x v="2"/>
    <x v="10"/>
    <x v="1"/>
    <n v="105.9"/>
  </r>
  <r>
    <s v="Modtagere af hjemmehjælp i alt"/>
    <x v="2"/>
    <x v="11"/>
    <x v="0"/>
    <n v="90.4"/>
  </r>
  <r>
    <s v="Modtagere af hjemmehjælp i alt"/>
    <x v="2"/>
    <x v="11"/>
    <x v="1"/>
    <n v="109.8"/>
  </r>
  <r>
    <s v="Modtagere af hjemmehjælp i alt"/>
    <x v="2"/>
    <x v="12"/>
    <x v="0"/>
    <n v="160.80000000000001"/>
  </r>
  <r>
    <s v="Modtagere af hjemmehjælp i alt"/>
    <x v="2"/>
    <x v="12"/>
    <x v="1"/>
    <n v="253.1"/>
  </r>
  <r>
    <s v="Modtagere af hjemmehjælp i alt"/>
    <x v="2"/>
    <x v="13"/>
    <x v="0"/>
    <n v="86"/>
  </r>
  <r>
    <s v="Modtagere af hjemmehjælp i alt"/>
    <x v="2"/>
    <x v="13"/>
    <x v="1"/>
    <n v="122.3"/>
  </r>
  <r>
    <s v="Modtagere af hjemmehjælp i alt"/>
    <x v="2"/>
    <x v="14"/>
    <x v="0"/>
    <n v="36"/>
  </r>
  <r>
    <s v="Modtagere af hjemmehjælp i alt"/>
    <x v="2"/>
    <x v="14"/>
    <x v="1"/>
    <n v="40.200000000000003"/>
  </r>
  <r>
    <s v="Modtagere af hjemmehjælp i alt"/>
    <x v="2"/>
    <x v="15"/>
    <x v="0"/>
    <n v="401.8"/>
  </r>
  <r>
    <s v="Modtagere af hjemmehjælp i alt"/>
    <x v="2"/>
    <x v="15"/>
    <x v="1"/>
    <n v="481.7"/>
  </r>
  <r>
    <s v="Modtagere af hjemmehjælp i alt"/>
    <x v="2"/>
    <x v="16"/>
    <x v="0"/>
    <n v="159.80000000000001"/>
  </r>
  <r>
    <s v="Modtagere af hjemmehjælp i alt"/>
    <x v="2"/>
    <x v="16"/>
    <x v="1"/>
    <n v="200.4"/>
  </r>
  <r>
    <s v="Modtagere af hjemmehjælp i alt"/>
    <x v="2"/>
    <x v="17"/>
    <x v="0"/>
    <n v="33.6"/>
  </r>
  <r>
    <s v="Modtagere af hjemmehjælp i alt"/>
    <x v="2"/>
    <x v="17"/>
    <x v="1"/>
    <n v="38.799999999999997"/>
  </r>
  <r>
    <s v="Modtagere af hjemmehjælp i alt"/>
    <x v="2"/>
    <x v="18"/>
    <x v="0"/>
    <n v="81.2"/>
  </r>
  <r>
    <s v="Modtagere af hjemmehjælp i alt"/>
    <x v="2"/>
    <x v="18"/>
    <x v="1"/>
    <n v="72.3"/>
  </r>
  <r>
    <s v="Modtagere af hjemmehjælp i alt"/>
    <x v="2"/>
    <x v="19"/>
    <x v="0"/>
    <n v="49.7"/>
  </r>
  <r>
    <s v="Modtagere af hjemmehjælp i alt"/>
    <x v="2"/>
    <x v="19"/>
    <x v="1"/>
    <n v="61.3"/>
  </r>
  <r>
    <s v="Modtagere af hjemmehjælp i alt"/>
    <x v="2"/>
    <x v="20"/>
    <x v="0"/>
    <n v="116.4"/>
  </r>
  <r>
    <s v="Modtagere af hjemmehjælp i alt"/>
    <x v="2"/>
    <x v="20"/>
    <x v="1"/>
    <n v="141.30000000000001"/>
  </r>
  <r>
    <s v="Modtagere af hjemmehjælp i alt"/>
    <x v="2"/>
    <x v="21"/>
    <x v="0"/>
    <n v="117"/>
  </r>
  <r>
    <s v="Modtagere af hjemmehjælp i alt"/>
    <x v="2"/>
    <x v="21"/>
    <x v="1"/>
    <n v="144.30000000000001"/>
  </r>
  <r>
    <s v="Modtagere af hjemmehjælp i alt"/>
    <x v="2"/>
    <x v="22"/>
    <x v="0"/>
    <n v="92.3"/>
  </r>
  <r>
    <s v="Modtagere af hjemmehjælp i alt"/>
    <x v="2"/>
    <x v="22"/>
    <x v="1"/>
    <n v="142.6"/>
  </r>
  <r>
    <s v="Modtagere af hjemmehjælp i alt"/>
    <x v="2"/>
    <x v="23"/>
    <x v="0"/>
    <n v="0"/>
  </r>
  <r>
    <s v="Modtagere af hjemmehjælp i alt"/>
    <x v="2"/>
    <x v="23"/>
    <x v="1"/>
    <n v="140.19999999999999"/>
  </r>
  <r>
    <s v="Modtagere af hjemmehjælp i alt"/>
    <x v="2"/>
    <x v="24"/>
    <x v="0"/>
    <n v="104.1"/>
  </r>
  <r>
    <s v="Modtagere af hjemmehjælp i alt"/>
    <x v="2"/>
    <x v="24"/>
    <x v="1"/>
    <n v="113.3"/>
  </r>
  <r>
    <s v="Modtagere af hjemmehjælp i alt"/>
    <x v="2"/>
    <x v="25"/>
    <x v="0"/>
    <n v="216.6"/>
  </r>
  <r>
    <s v="Modtagere af hjemmehjælp i alt"/>
    <x v="2"/>
    <x v="25"/>
    <x v="1"/>
    <n v="255"/>
  </r>
  <r>
    <s v="Modtagere af hjemmehjælp i alt"/>
    <x v="2"/>
    <x v="26"/>
    <x v="0"/>
    <n v="131.9"/>
  </r>
  <r>
    <s v="Modtagere af hjemmehjælp i alt"/>
    <x v="2"/>
    <x v="26"/>
    <x v="1"/>
    <n v="171.8"/>
  </r>
  <r>
    <s v="Modtagere af hjemmehjælp i alt"/>
    <x v="2"/>
    <x v="27"/>
    <x v="0"/>
    <n v="136.4"/>
  </r>
  <r>
    <s v="Modtagere af hjemmehjælp i alt"/>
    <x v="2"/>
    <x v="27"/>
    <x v="1"/>
    <n v="217.6"/>
  </r>
  <r>
    <s v="Modtagere af hjemmehjælp i alt"/>
    <x v="2"/>
    <x v="28"/>
    <x v="0"/>
    <n v="287"/>
  </r>
  <r>
    <s v="Modtagere af hjemmehjælp i alt"/>
    <x v="2"/>
    <x v="28"/>
    <x v="1"/>
    <n v="419.9"/>
  </r>
  <r>
    <s v="Modtagere af hjemmehjælp i alt"/>
    <x v="2"/>
    <x v="29"/>
    <x v="0"/>
    <n v="202"/>
  </r>
  <r>
    <s v="Modtagere af hjemmehjælp i alt"/>
    <x v="2"/>
    <x v="29"/>
    <x v="1"/>
    <n v="237.9"/>
  </r>
  <r>
    <s v="Modtagere af hjemmehjælp i alt"/>
    <x v="2"/>
    <x v="30"/>
    <x v="0"/>
    <n v="102.3"/>
  </r>
  <r>
    <s v="Modtagere af hjemmehjælp i alt"/>
    <x v="2"/>
    <x v="30"/>
    <x v="1"/>
    <n v="113.8"/>
  </r>
  <r>
    <s v="Modtagere af hjemmehjælp i alt"/>
    <x v="2"/>
    <x v="31"/>
    <x v="0"/>
    <n v="189.2"/>
  </r>
  <r>
    <s v="Modtagere af hjemmehjælp i alt"/>
    <x v="2"/>
    <x v="31"/>
    <x v="1"/>
    <n v="199"/>
  </r>
  <r>
    <s v="Modtagere af hjemmehjælp i alt"/>
    <x v="2"/>
    <x v="32"/>
    <x v="0"/>
    <n v="63"/>
  </r>
  <r>
    <s v="Modtagere af hjemmehjælp i alt"/>
    <x v="2"/>
    <x v="32"/>
    <x v="1"/>
    <n v="105.3"/>
  </r>
  <r>
    <s v="Modtagere af hjemmehjælp i alt"/>
    <x v="2"/>
    <x v="33"/>
    <x v="0"/>
    <n v="293"/>
  </r>
  <r>
    <s v="Modtagere af hjemmehjælp i alt"/>
    <x v="2"/>
    <x v="33"/>
    <x v="1"/>
    <n v="331"/>
  </r>
  <r>
    <s v="Modtagere af hjemmehjælp i alt"/>
    <x v="2"/>
    <x v="34"/>
    <x v="0"/>
    <n v="46"/>
  </r>
  <r>
    <s v="Modtagere af hjemmehjælp i alt"/>
    <x v="2"/>
    <x v="34"/>
    <x v="1"/>
    <n v="56.9"/>
  </r>
  <r>
    <s v="Modtagere af hjemmehjælp i alt"/>
    <x v="2"/>
    <x v="35"/>
    <x v="0"/>
    <n v="109.5"/>
  </r>
  <r>
    <s v="Modtagere af hjemmehjælp i alt"/>
    <x v="2"/>
    <x v="35"/>
    <x v="1"/>
    <n v="134"/>
  </r>
  <r>
    <s v="Modtagere af hjemmehjælp i alt"/>
    <x v="2"/>
    <x v="36"/>
    <x v="0"/>
    <n v="288"/>
  </r>
  <r>
    <s v="Modtagere af hjemmehjælp i alt"/>
    <x v="2"/>
    <x v="36"/>
    <x v="1"/>
    <n v="315.3"/>
  </r>
  <r>
    <s v="Modtagere af hjemmehjælp i alt"/>
    <x v="2"/>
    <x v="37"/>
    <x v="0"/>
    <n v="281.3"/>
  </r>
  <r>
    <s v="Modtagere af hjemmehjælp i alt"/>
    <x v="2"/>
    <x v="37"/>
    <x v="1"/>
    <n v="306.60000000000002"/>
  </r>
  <r>
    <s v="Modtagere af hjemmehjælp i alt"/>
    <x v="2"/>
    <x v="38"/>
    <x v="0"/>
    <n v="177.4"/>
  </r>
  <r>
    <s v="Modtagere af hjemmehjælp i alt"/>
    <x v="2"/>
    <x v="38"/>
    <x v="1"/>
    <n v="218.8"/>
  </r>
  <r>
    <s v="Modtagere af hjemmehjælp i alt"/>
    <x v="2"/>
    <x v="39"/>
    <x v="0"/>
    <n v="283"/>
  </r>
  <r>
    <s v="Modtagere af hjemmehjælp i alt"/>
    <x v="2"/>
    <x v="39"/>
    <x v="1"/>
    <n v="266.89999999999998"/>
  </r>
  <r>
    <s v="Modtagere af hjemmehjælp i alt"/>
    <x v="2"/>
    <x v="40"/>
    <x v="0"/>
    <n v="289.8"/>
  </r>
  <r>
    <s v="Modtagere af hjemmehjælp i alt"/>
    <x v="2"/>
    <x v="40"/>
    <x v="1"/>
    <n v="392.9"/>
  </r>
  <r>
    <s v="Modtagere af hjemmehjælp i alt"/>
    <x v="2"/>
    <x v="41"/>
    <x v="0"/>
    <n v="128.30000000000001"/>
  </r>
  <r>
    <s v="Modtagere af hjemmehjælp i alt"/>
    <x v="2"/>
    <x v="41"/>
    <x v="1"/>
    <n v="179.7"/>
  </r>
  <r>
    <s v="Modtagere af hjemmehjælp i alt"/>
    <x v="2"/>
    <x v="42"/>
    <x v="0"/>
    <n v="107"/>
  </r>
  <r>
    <s v="Modtagere af hjemmehjælp i alt"/>
    <x v="2"/>
    <x v="42"/>
    <x v="1"/>
    <n v="105.7"/>
  </r>
  <r>
    <s v="Modtagere af hjemmehjælp i alt"/>
    <x v="2"/>
    <x v="43"/>
    <x v="0"/>
    <n v="330"/>
  </r>
  <r>
    <s v="Modtagere af hjemmehjælp i alt"/>
    <x v="2"/>
    <x v="43"/>
    <x v="1"/>
    <n v="384.7"/>
  </r>
  <r>
    <s v="Modtagere af hjemmehjælp i alt"/>
    <x v="2"/>
    <x v="44"/>
    <x v="0"/>
    <n v="116.3"/>
  </r>
  <r>
    <s v="Modtagere af hjemmehjælp i alt"/>
    <x v="2"/>
    <x v="44"/>
    <x v="1"/>
    <n v="146.5"/>
  </r>
  <r>
    <s v="Modtagere af hjemmehjælp i alt"/>
    <x v="2"/>
    <x v="45"/>
    <x v="0"/>
    <n v="79.8"/>
  </r>
  <r>
    <s v="Modtagere af hjemmehjælp i alt"/>
    <x v="2"/>
    <x v="45"/>
    <x v="1"/>
    <n v="87.8"/>
  </r>
  <r>
    <s v="Modtagere af hjemmehjælp i alt"/>
    <x v="2"/>
    <x v="46"/>
    <x v="0"/>
    <n v="208.6"/>
  </r>
  <r>
    <s v="Modtagere af hjemmehjælp i alt"/>
    <x v="2"/>
    <x v="46"/>
    <x v="1"/>
    <n v="245.8"/>
  </r>
  <r>
    <s v="Modtagere af hjemmehjælp i alt"/>
    <x v="2"/>
    <x v="47"/>
    <x v="0"/>
    <n v="210.9"/>
  </r>
  <r>
    <s v="Modtagere af hjemmehjælp i alt"/>
    <x v="2"/>
    <x v="47"/>
    <x v="1"/>
    <n v="204.1"/>
  </r>
  <r>
    <s v="Modtagere af hjemmehjælp i alt"/>
    <x v="2"/>
    <x v="48"/>
    <x v="0"/>
    <n v="285.5"/>
  </r>
  <r>
    <s v="Modtagere af hjemmehjælp i alt"/>
    <x v="2"/>
    <x v="48"/>
    <x v="1"/>
    <n v="300.39999999999998"/>
  </r>
  <r>
    <s v="Modtagere af hjemmehjælp i alt"/>
    <x v="2"/>
    <x v="49"/>
    <x v="0"/>
    <n v="87"/>
  </r>
  <r>
    <s v="Modtagere af hjemmehjælp i alt"/>
    <x v="2"/>
    <x v="49"/>
    <x v="1"/>
    <n v="125.3"/>
  </r>
  <r>
    <s v="Modtagere af hjemmehjælp i alt"/>
    <x v="2"/>
    <x v="50"/>
    <x v="0"/>
    <n v="101.3"/>
  </r>
  <r>
    <s v="Modtagere af hjemmehjælp i alt"/>
    <x v="2"/>
    <x v="50"/>
    <x v="1"/>
    <n v="107.7"/>
  </r>
  <r>
    <s v="Modtagere af hjemmehjælp i alt"/>
    <x v="2"/>
    <x v="51"/>
    <x v="0"/>
    <n v="172.4"/>
  </r>
  <r>
    <s v="Modtagere af hjemmehjælp i alt"/>
    <x v="2"/>
    <x v="51"/>
    <x v="1"/>
    <n v="155.9"/>
  </r>
  <r>
    <s v="Modtagere af hjemmehjælp i alt"/>
    <x v="2"/>
    <x v="52"/>
    <x v="0"/>
    <n v="126"/>
  </r>
  <r>
    <s v="Modtagere af hjemmehjælp i alt"/>
    <x v="2"/>
    <x v="52"/>
    <x v="1"/>
    <n v="126.7"/>
  </r>
  <r>
    <s v="Modtagere af hjemmehjælp i alt"/>
    <x v="2"/>
    <x v="53"/>
    <x v="0"/>
    <n v="123.4"/>
  </r>
  <r>
    <s v="Modtagere af hjemmehjælp i alt"/>
    <x v="2"/>
    <x v="53"/>
    <x v="1"/>
    <n v="197"/>
  </r>
  <r>
    <s v="Modtagere af hjemmehjælp i alt"/>
    <x v="2"/>
    <x v="54"/>
    <x v="0"/>
    <n v="733"/>
  </r>
  <r>
    <s v="Modtagere af hjemmehjælp i alt"/>
    <x v="2"/>
    <x v="54"/>
    <x v="1"/>
    <n v="828.5"/>
  </r>
  <r>
    <s v="Modtagere af hjemmehjælp i alt"/>
    <x v="2"/>
    <x v="55"/>
    <x v="0"/>
    <n v="430.8"/>
  </r>
  <r>
    <s v="Modtagere af hjemmehjælp i alt"/>
    <x v="2"/>
    <x v="55"/>
    <x v="1"/>
    <n v="337.2"/>
  </r>
  <r>
    <s v="Modtagere af hjemmehjælp i alt"/>
    <x v="2"/>
    <x v="56"/>
    <x v="0"/>
    <n v="56.8"/>
  </r>
  <r>
    <s v="Modtagere af hjemmehjælp i alt"/>
    <x v="2"/>
    <x v="56"/>
    <x v="1"/>
    <n v="55.1"/>
  </r>
  <r>
    <s v="Modtagere af hjemmehjælp i alt"/>
    <x v="2"/>
    <x v="57"/>
    <x v="0"/>
    <n v="101"/>
  </r>
  <r>
    <s v="Modtagere af hjemmehjælp i alt"/>
    <x v="2"/>
    <x v="57"/>
    <x v="1"/>
    <n v="101.3"/>
  </r>
  <r>
    <s v="Modtagere af hjemmehjælp i alt"/>
    <x v="2"/>
    <x v="58"/>
    <x v="0"/>
    <n v="360.4"/>
  </r>
  <r>
    <s v="Modtagere af hjemmehjælp i alt"/>
    <x v="2"/>
    <x v="58"/>
    <x v="1"/>
    <n v="478.6"/>
  </r>
  <r>
    <s v="Modtagere af hjemmehjælp i alt"/>
    <x v="2"/>
    <x v="59"/>
    <x v="0"/>
    <n v="18.600000000000001"/>
  </r>
  <r>
    <s v="Modtagere af hjemmehjælp i alt"/>
    <x v="2"/>
    <x v="59"/>
    <x v="1"/>
    <n v="20.100000000000001"/>
  </r>
  <r>
    <s v="Modtagere af hjemmehjælp i alt"/>
    <x v="2"/>
    <x v="60"/>
    <x v="0"/>
    <n v="178.9"/>
  </r>
  <r>
    <s v="Modtagere af hjemmehjælp i alt"/>
    <x v="2"/>
    <x v="60"/>
    <x v="1"/>
    <n v="239.2"/>
  </r>
  <r>
    <s v="Modtagere af hjemmehjælp i alt"/>
    <x v="2"/>
    <x v="61"/>
    <x v="0"/>
    <n v="206.6"/>
  </r>
  <r>
    <s v="Modtagere af hjemmehjælp i alt"/>
    <x v="2"/>
    <x v="61"/>
    <x v="1"/>
    <n v="243"/>
  </r>
  <r>
    <s v="Modtagere af hjemmehjælp i alt"/>
    <x v="2"/>
    <x v="62"/>
    <x v="0"/>
    <n v="321.60000000000002"/>
  </r>
  <r>
    <s v="Modtagere af hjemmehjælp i alt"/>
    <x v="2"/>
    <x v="62"/>
    <x v="1"/>
    <n v="369.7"/>
  </r>
  <r>
    <s v="Modtagere af hjemmehjælp i alt"/>
    <x v="2"/>
    <x v="63"/>
    <x v="0"/>
    <n v="223"/>
  </r>
  <r>
    <s v="Modtagere af hjemmehjælp i alt"/>
    <x v="2"/>
    <x v="63"/>
    <x v="1"/>
    <n v="381.3"/>
  </r>
  <r>
    <s v="Modtagere af hjemmehjælp i alt"/>
    <x v="2"/>
    <x v="64"/>
    <x v="0"/>
    <n v="161.5"/>
  </r>
  <r>
    <s v="Modtagere af hjemmehjælp i alt"/>
    <x v="2"/>
    <x v="64"/>
    <x v="1"/>
    <n v="221.7"/>
  </r>
  <r>
    <s v="Modtagere af hjemmehjælp i alt"/>
    <x v="2"/>
    <x v="65"/>
    <x v="0"/>
    <n v="186"/>
  </r>
  <r>
    <s v="Modtagere af hjemmehjælp i alt"/>
    <x v="2"/>
    <x v="65"/>
    <x v="1"/>
    <n v="254"/>
  </r>
  <r>
    <s v="Modtagere af hjemmehjælp i alt"/>
    <x v="2"/>
    <x v="66"/>
    <x v="0"/>
    <n v="0"/>
  </r>
  <r>
    <s v="Modtagere af hjemmehjælp i alt"/>
    <x v="2"/>
    <x v="66"/>
    <x v="1"/>
    <n v="196.3"/>
  </r>
  <r>
    <s v="Modtagere af hjemmehjælp i alt"/>
    <x v="2"/>
    <x v="67"/>
    <x v="0"/>
    <n v="426.6"/>
  </r>
  <r>
    <s v="Modtagere af hjemmehjælp i alt"/>
    <x v="2"/>
    <x v="67"/>
    <x v="1"/>
    <n v="421"/>
  </r>
  <r>
    <s v="Modtagere af hjemmehjælp i alt"/>
    <x v="2"/>
    <x v="68"/>
    <x v="0"/>
    <n v="195.9"/>
  </r>
  <r>
    <s v="Modtagere af hjemmehjælp i alt"/>
    <x v="2"/>
    <x v="68"/>
    <x v="1"/>
    <n v="305.10000000000002"/>
  </r>
  <r>
    <s v="Modtagere af hjemmehjælp i alt"/>
    <x v="2"/>
    <x v="69"/>
    <x v="0"/>
    <n v="115"/>
  </r>
  <r>
    <s v="Modtagere af hjemmehjælp i alt"/>
    <x v="2"/>
    <x v="69"/>
    <x v="1"/>
    <n v="132.1"/>
  </r>
  <r>
    <s v="Modtagere af hjemmehjælp i alt"/>
    <x v="2"/>
    <x v="70"/>
    <x v="0"/>
    <n v="128.6"/>
  </r>
  <r>
    <s v="Modtagere af hjemmehjælp i alt"/>
    <x v="2"/>
    <x v="70"/>
    <x v="1"/>
    <n v="231"/>
  </r>
  <r>
    <s v="Modtagere af hjemmehjælp i alt"/>
    <x v="2"/>
    <x v="71"/>
    <x v="0"/>
    <n v="350"/>
  </r>
  <r>
    <s v="Modtagere af hjemmehjælp i alt"/>
    <x v="2"/>
    <x v="71"/>
    <x v="1"/>
    <n v="414"/>
  </r>
  <r>
    <s v="Modtagere af hjemmehjælp i alt"/>
    <x v="2"/>
    <x v="72"/>
    <x v="0"/>
    <n v="194.9"/>
  </r>
  <r>
    <s v="Modtagere af hjemmehjælp i alt"/>
    <x v="2"/>
    <x v="72"/>
    <x v="1"/>
    <n v="212.4"/>
  </r>
  <r>
    <s v="Modtagere af hjemmehjælp i alt"/>
    <x v="2"/>
    <x v="73"/>
    <x v="0"/>
    <n v="78"/>
  </r>
  <r>
    <s v="Modtagere af hjemmehjælp i alt"/>
    <x v="2"/>
    <x v="73"/>
    <x v="1"/>
    <n v="95.3"/>
  </r>
  <r>
    <s v="Modtagere af hjemmehjælp i alt"/>
    <x v="2"/>
    <x v="74"/>
    <x v="0"/>
    <n v="0"/>
  </r>
  <r>
    <s v="Modtagere af hjemmehjælp i alt"/>
    <x v="2"/>
    <x v="74"/>
    <x v="1"/>
    <n v="314.39999999999998"/>
  </r>
  <r>
    <s v="Modtagere af hjemmehjælp i alt"/>
    <x v="2"/>
    <x v="75"/>
    <x v="0"/>
    <n v="0"/>
  </r>
  <r>
    <s v="Modtagere af hjemmehjælp i alt"/>
    <x v="2"/>
    <x v="75"/>
    <x v="1"/>
    <n v="60.6"/>
  </r>
  <r>
    <s v="Modtagere af hjemmehjælp i alt"/>
    <x v="2"/>
    <x v="76"/>
    <x v="0"/>
    <n v="290.5"/>
  </r>
  <r>
    <s v="Modtagere af hjemmehjælp i alt"/>
    <x v="2"/>
    <x v="76"/>
    <x v="1"/>
    <n v="299.8"/>
  </r>
  <r>
    <s v="Modtagere af hjemmehjælp i alt"/>
    <x v="2"/>
    <x v="77"/>
    <x v="0"/>
    <n v="155"/>
  </r>
  <r>
    <s v="Modtagere af hjemmehjælp i alt"/>
    <x v="2"/>
    <x v="77"/>
    <x v="1"/>
    <n v="164.7"/>
  </r>
  <r>
    <s v="Modtagere af hjemmehjælp i alt"/>
    <x v="2"/>
    <x v="78"/>
    <x v="0"/>
    <n v="0"/>
  </r>
  <r>
    <s v="Modtagere af hjemmehjælp i alt"/>
    <x v="2"/>
    <x v="78"/>
    <x v="1"/>
    <n v="207.3"/>
  </r>
  <r>
    <s v="Modtagere af hjemmehjælp i alt"/>
    <x v="2"/>
    <x v="79"/>
    <x v="0"/>
    <n v="935.2"/>
  </r>
  <r>
    <s v="Modtagere af hjemmehjælp i alt"/>
    <x v="2"/>
    <x v="79"/>
    <x v="1"/>
    <n v="1130.8"/>
  </r>
  <r>
    <s v="Modtagere af hjemmehjælp i alt"/>
    <x v="2"/>
    <x v="80"/>
    <x v="0"/>
    <n v="262.8"/>
  </r>
  <r>
    <s v="Modtagere af hjemmehjælp i alt"/>
    <x v="2"/>
    <x v="80"/>
    <x v="1"/>
    <n v="284.89999999999998"/>
  </r>
  <r>
    <s v="Modtagere af hjemmehjælp i alt"/>
    <x v="2"/>
    <x v="81"/>
    <x v="0"/>
    <n v="155"/>
  </r>
  <r>
    <s v="Modtagere af hjemmehjælp i alt"/>
    <x v="2"/>
    <x v="81"/>
    <x v="1"/>
    <n v="245.6"/>
  </r>
  <r>
    <s v="Modtagere af hjemmehjælp i alt"/>
    <x v="2"/>
    <x v="82"/>
    <x v="0"/>
    <n v="151.30000000000001"/>
  </r>
  <r>
    <s v="Modtagere af hjemmehjælp i alt"/>
    <x v="2"/>
    <x v="82"/>
    <x v="1"/>
    <n v="144.69999999999999"/>
  </r>
  <r>
    <s v="Modtagere af hjemmehjælp i alt"/>
    <x v="2"/>
    <x v="83"/>
    <x v="0"/>
    <n v="89.9"/>
  </r>
  <r>
    <s v="Modtagere af hjemmehjælp i alt"/>
    <x v="2"/>
    <x v="83"/>
    <x v="1"/>
    <n v="100.5"/>
  </r>
  <r>
    <s v="Modtagere af hjemmehjælp i alt"/>
    <x v="2"/>
    <x v="84"/>
    <x v="0"/>
    <n v="226.8"/>
  </r>
  <r>
    <s v="Modtagere af hjemmehjælp i alt"/>
    <x v="2"/>
    <x v="84"/>
    <x v="1"/>
    <n v="261.3"/>
  </r>
  <r>
    <s v="Modtagere af hjemmehjælp i alt"/>
    <x v="2"/>
    <x v="85"/>
    <x v="0"/>
    <n v="190"/>
  </r>
  <r>
    <s v="Modtagere af hjemmehjælp i alt"/>
    <x v="2"/>
    <x v="85"/>
    <x v="1"/>
    <n v="234.5"/>
  </r>
  <r>
    <s v="Modtagere af hjemmehjælp i alt"/>
    <x v="2"/>
    <x v="86"/>
    <x v="0"/>
    <n v="84"/>
  </r>
  <r>
    <s v="Modtagere af hjemmehjælp i alt"/>
    <x v="2"/>
    <x v="86"/>
    <x v="1"/>
    <n v="105.5"/>
  </r>
  <r>
    <s v="Modtagere af hjemmehjælp i alt"/>
    <x v="2"/>
    <x v="87"/>
    <x v="0"/>
    <n v="376.5"/>
  </r>
  <r>
    <s v="Modtagere af hjemmehjælp i alt"/>
    <x v="2"/>
    <x v="87"/>
    <x v="1"/>
    <n v="402"/>
  </r>
  <r>
    <s v="Modtagere af hjemmehjælp i alt"/>
    <x v="2"/>
    <x v="88"/>
    <x v="0"/>
    <n v="129"/>
  </r>
  <r>
    <s v="Modtagere af hjemmehjælp i alt"/>
    <x v="2"/>
    <x v="88"/>
    <x v="1"/>
    <n v="161.19999999999999"/>
  </r>
  <r>
    <s v="Modtagere af hjemmehjælp i alt"/>
    <x v="2"/>
    <x v="89"/>
    <x v="0"/>
    <n v="270"/>
  </r>
  <r>
    <s v="Modtagere af hjemmehjælp i alt"/>
    <x v="2"/>
    <x v="89"/>
    <x v="1"/>
    <n v="400.5"/>
  </r>
  <r>
    <s v="Modtagere af hjemmehjælp i alt"/>
    <x v="2"/>
    <x v="90"/>
    <x v="0"/>
    <n v="333.8"/>
  </r>
  <r>
    <s v="Modtagere af hjemmehjælp i alt"/>
    <x v="2"/>
    <x v="90"/>
    <x v="1"/>
    <n v="392.9"/>
  </r>
  <r>
    <s v="Modtagere af hjemmehjælp i alt"/>
    <x v="2"/>
    <x v="91"/>
    <x v="0"/>
    <n v="0"/>
  </r>
  <r>
    <s v="Modtagere af hjemmehjælp i alt"/>
    <x v="2"/>
    <x v="91"/>
    <x v="1"/>
    <n v="197"/>
  </r>
  <r>
    <s v="Modtagere af hjemmehjælp i alt"/>
    <x v="2"/>
    <x v="92"/>
    <x v="0"/>
    <n v="7.8"/>
  </r>
  <r>
    <s v="Modtagere af hjemmehjælp i alt"/>
    <x v="2"/>
    <x v="92"/>
    <x v="1"/>
    <n v="8.9"/>
  </r>
  <r>
    <s v="Modtagere af hjemmehjælp i alt"/>
    <x v="2"/>
    <x v="93"/>
    <x v="0"/>
    <n v="168.7"/>
  </r>
  <r>
    <s v="Modtagere af hjemmehjælp i alt"/>
    <x v="2"/>
    <x v="93"/>
    <x v="1"/>
    <n v="186.3"/>
  </r>
  <r>
    <s v="Modtagere af hjemmehjælp i alt"/>
    <x v="2"/>
    <x v="94"/>
    <x v="0"/>
    <n v="91.5"/>
  </r>
  <r>
    <s v="Modtagere af hjemmehjælp i alt"/>
    <x v="2"/>
    <x v="94"/>
    <x v="1"/>
    <n v="127.8"/>
  </r>
  <r>
    <s v="Modtagere af hjemmehjælp i alt"/>
    <x v="2"/>
    <x v="95"/>
    <x v="0"/>
    <n v="99"/>
  </r>
  <r>
    <s v="Modtagere af hjemmehjælp i alt"/>
    <x v="2"/>
    <x v="95"/>
    <x v="1"/>
    <n v="106.2"/>
  </r>
  <r>
    <s v="Modtagere af hjemmehjælp i alt"/>
    <x v="2"/>
    <x v="96"/>
    <x v="0"/>
    <n v="200.4"/>
  </r>
  <r>
    <s v="Modtagere af hjemmehjælp i alt"/>
    <x v="2"/>
    <x v="96"/>
    <x v="1"/>
    <n v="189.8"/>
  </r>
  <r>
    <s v="Modtagere af hjemmehjælp i alt"/>
    <x v="2"/>
    <x v="97"/>
    <x v="0"/>
    <n v="185.1"/>
  </r>
  <r>
    <s v="Modtagere af hjemmehjælp i alt"/>
    <x v="2"/>
    <x v="97"/>
    <x v="1"/>
    <n v="173.4"/>
  </r>
  <r>
    <s v="Modtagere af hjemmehjælp i alt"/>
    <x v="2"/>
    <x v="98"/>
    <x v="0"/>
    <n v="782.8"/>
  </r>
  <r>
    <s v="Modtagere af hjemmehjælp i alt"/>
    <x v="2"/>
    <x v="98"/>
    <x v="1"/>
    <n v="874.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00">
  <r>
    <x v="0"/>
    <x v="0"/>
    <x v="0"/>
    <n v="189160"/>
  </r>
  <r>
    <x v="0"/>
    <x v="0"/>
    <x v="1"/>
    <n v="205345"/>
  </r>
  <r>
    <x v="0"/>
    <x v="1"/>
    <x v="0"/>
    <n v="14178"/>
  </r>
  <r>
    <x v="0"/>
    <x v="1"/>
    <x v="1"/>
    <n v="10178"/>
  </r>
  <r>
    <x v="0"/>
    <x v="2"/>
    <x v="0"/>
    <n v="4053"/>
  </r>
  <r>
    <x v="0"/>
    <x v="2"/>
    <x v="1"/>
    <n v="3324"/>
  </r>
  <r>
    <x v="0"/>
    <x v="3"/>
    <x v="0"/>
    <n v="479"/>
  </r>
  <r>
    <x v="0"/>
    <x v="3"/>
    <x v="1"/>
    <n v="663"/>
  </r>
  <r>
    <x v="0"/>
    <x v="4"/>
    <x v="0"/>
    <n v="1715"/>
  </r>
  <r>
    <x v="0"/>
    <x v="4"/>
    <x v="1"/>
    <n v="1635"/>
  </r>
  <r>
    <x v="0"/>
    <x v="5"/>
    <x v="0"/>
    <n v="395"/>
  </r>
  <r>
    <x v="0"/>
    <x v="5"/>
    <x v="1"/>
    <n v="792"/>
  </r>
  <r>
    <x v="0"/>
    <x v="6"/>
    <x v="0"/>
    <n v="1325"/>
  </r>
  <r>
    <x v="0"/>
    <x v="6"/>
    <x v="1"/>
    <n v="2151"/>
  </r>
  <r>
    <x v="0"/>
    <x v="7"/>
    <x v="0"/>
    <n v="1225"/>
  </r>
  <r>
    <x v="0"/>
    <x v="7"/>
    <x v="1"/>
    <n v="1494"/>
  </r>
  <r>
    <x v="0"/>
    <x v="8"/>
    <x v="0"/>
    <n v="3397"/>
  </r>
  <r>
    <x v="0"/>
    <x v="8"/>
    <x v="1"/>
    <n v="2727"/>
  </r>
  <r>
    <x v="0"/>
    <x v="9"/>
    <x v="0"/>
    <n v="2781"/>
  </r>
  <r>
    <x v="0"/>
    <x v="9"/>
    <x v="1"/>
    <n v="2455"/>
  </r>
  <r>
    <x v="0"/>
    <x v="10"/>
    <x v="0"/>
    <n v="917"/>
  </r>
  <r>
    <x v="0"/>
    <x v="10"/>
    <x v="1"/>
    <n v="935"/>
  </r>
  <r>
    <x v="0"/>
    <x v="11"/>
    <x v="0"/>
    <n v="1116"/>
  </r>
  <r>
    <x v="0"/>
    <x v="11"/>
    <x v="1"/>
    <n v="1156"/>
  </r>
  <r>
    <x v="0"/>
    <x v="12"/>
    <x v="0"/>
    <n v="1914"/>
  </r>
  <r>
    <x v="0"/>
    <x v="12"/>
    <x v="1"/>
    <n v="1897"/>
  </r>
  <r>
    <x v="0"/>
    <x v="13"/>
    <x v="0"/>
    <n v="1049"/>
  </r>
  <r>
    <x v="0"/>
    <x v="13"/>
    <x v="1"/>
    <n v="1425"/>
  </r>
  <r>
    <x v="0"/>
    <x v="14"/>
    <x v="0"/>
    <n v="316"/>
  </r>
  <r>
    <x v="0"/>
    <x v="14"/>
    <x v="1"/>
    <n v="470"/>
  </r>
  <r>
    <x v="0"/>
    <x v="15"/>
    <x v="0"/>
    <n v="3276"/>
  </r>
  <r>
    <x v="0"/>
    <x v="15"/>
    <x v="1"/>
    <n v="2413"/>
  </r>
  <r>
    <x v="0"/>
    <x v="16"/>
    <x v="0"/>
    <n v="1633"/>
  </r>
  <r>
    <x v="0"/>
    <x v="16"/>
    <x v="1"/>
    <n v="1712"/>
  </r>
  <r>
    <x v="0"/>
    <x v="17"/>
    <x v="0"/>
    <n v="248"/>
  </r>
  <r>
    <x v="0"/>
    <x v="17"/>
    <x v="1"/>
    <n v="451"/>
  </r>
  <r>
    <x v="0"/>
    <x v="18"/>
    <x v="0"/>
    <n v="582"/>
  </r>
  <r>
    <x v="0"/>
    <x v="18"/>
    <x v="1"/>
    <n v="932"/>
  </r>
  <r>
    <x v="0"/>
    <x v="19"/>
    <x v="0"/>
    <n v="529"/>
  </r>
  <r>
    <x v="0"/>
    <x v="19"/>
    <x v="1"/>
    <n v="1129"/>
  </r>
  <r>
    <x v="0"/>
    <x v="20"/>
    <x v="0"/>
    <n v="1155"/>
  </r>
  <r>
    <x v="0"/>
    <x v="20"/>
    <x v="1"/>
    <n v="1414"/>
  </r>
  <r>
    <x v="0"/>
    <x v="21"/>
    <x v="0"/>
    <n v="1243"/>
  </r>
  <r>
    <x v="0"/>
    <x v="21"/>
    <x v="1"/>
    <n v="1665"/>
  </r>
  <r>
    <x v="0"/>
    <x v="22"/>
    <x v="0"/>
    <n v="1147"/>
  </r>
  <r>
    <x v="0"/>
    <x v="22"/>
    <x v="1"/>
    <n v="1817"/>
  </r>
  <r>
    <x v="0"/>
    <x v="23"/>
    <x v="0"/>
    <n v="1198"/>
  </r>
  <r>
    <x v="0"/>
    <x v="23"/>
    <x v="1"/>
    <n v="1640"/>
  </r>
  <r>
    <x v="0"/>
    <x v="24"/>
    <x v="0"/>
    <n v="1014"/>
  </r>
  <r>
    <x v="0"/>
    <x v="24"/>
    <x v="1"/>
    <n v="1251"/>
  </r>
  <r>
    <x v="0"/>
    <x v="25"/>
    <x v="0"/>
    <n v="2191"/>
  </r>
  <r>
    <x v="0"/>
    <x v="25"/>
    <x v="1"/>
    <n v="2576"/>
  </r>
  <r>
    <x v="0"/>
    <x v="26"/>
    <x v="0"/>
    <n v="1355"/>
  </r>
  <r>
    <x v="0"/>
    <x v="26"/>
    <x v="1"/>
    <n v="1727"/>
  </r>
  <r>
    <x v="0"/>
    <x v="27"/>
    <x v="0"/>
    <n v="1197"/>
  </r>
  <r>
    <x v="0"/>
    <x v="27"/>
    <x v="1"/>
    <n v="1461"/>
  </r>
  <r>
    <x v="0"/>
    <x v="28"/>
    <x v="0"/>
    <n v="2651"/>
  </r>
  <r>
    <x v="0"/>
    <x v="28"/>
    <x v="1"/>
    <n v="2855"/>
  </r>
  <r>
    <x v="0"/>
    <x v="29"/>
    <x v="0"/>
    <n v="2072"/>
  </r>
  <r>
    <x v="0"/>
    <x v="29"/>
    <x v="1"/>
    <n v="2108"/>
  </r>
  <r>
    <x v="0"/>
    <x v="30"/>
    <x v="0"/>
    <n v="4"/>
  </r>
  <r>
    <x v="0"/>
    <x v="30"/>
    <x v="1"/>
    <n v="2"/>
  </r>
  <r>
    <x v="0"/>
    <x v="31"/>
    <x v="0"/>
    <n v="899"/>
  </r>
  <r>
    <x v="0"/>
    <x v="31"/>
    <x v="1"/>
    <n v="1515"/>
  </r>
  <r>
    <x v="0"/>
    <x v="32"/>
    <x v="0"/>
    <n v="1563"/>
  </r>
  <r>
    <x v="0"/>
    <x v="32"/>
    <x v="1"/>
    <n v="1876"/>
  </r>
  <r>
    <x v="0"/>
    <x v="33"/>
    <x v="0"/>
    <n v="715"/>
  </r>
  <r>
    <x v="0"/>
    <x v="33"/>
    <x v="1"/>
    <n v="905"/>
  </r>
  <r>
    <x v="0"/>
    <x v="34"/>
    <x v="0"/>
    <n v="2325"/>
  </r>
  <r>
    <x v="0"/>
    <x v="34"/>
    <x v="1"/>
    <n v="3069"/>
  </r>
  <r>
    <x v="0"/>
    <x v="35"/>
    <x v="0"/>
    <n v="417"/>
  </r>
  <r>
    <x v="0"/>
    <x v="35"/>
    <x v="1"/>
    <n v="615"/>
  </r>
  <r>
    <x v="0"/>
    <x v="36"/>
    <x v="0"/>
    <n v="1200"/>
  </r>
  <r>
    <x v="0"/>
    <x v="36"/>
    <x v="1"/>
    <n v="1320"/>
  </r>
  <r>
    <x v="0"/>
    <x v="37"/>
    <x v="0"/>
    <n v="2900"/>
  </r>
  <r>
    <x v="0"/>
    <x v="37"/>
    <x v="1"/>
    <n v="2959"/>
  </r>
  <r>
    <x v="0"/>
    <x v="38"/>
    <x v="0"/>
    <n v="2194"/>
  </r>
  <r>
    <x v="0"/>
    <x v="38"/>
    <x v="1"/>
    <n v="2463"/>
  </r>
  <r>
    <x v="0"/>
    <x v="39"/>
    <x v="0"/>
    <n v="1790"/>
  </r>
  <r>
    <x v="0"/>
    <x v="39"/>
    <x v="1"/>
    <n v="1962"/>
  </r>
  <r>
    <x v="0"/>
    <x v="40"/>
    <x v="0"/>
    <n v="2340"/>
  </r>
  <r>
    <x v="0"/>
    <x v="40"/>
    <x v="1"/>
    <n v="2264"/>
  </r>
  <r>
    <x v="0"/>
    <x v="41"/>
    <x v="0"/>
    <n v="2784"/>
  </r>
  <r>
    <x v="0"/>
    <x v="41"/>
    <x v="1"/>
    <n v="3012"/>
  </r>
  <r>
    <x v="0"/>
    <x v="42"/>
    <x v="0"/>
    <n v="1398"/>
  </r>
  <r>
    <x v="0"/>
    <x v="42"/>
    <x v="1"/>
    <n v="1551"/>
  </r>
  <r>
    <x v="0"/>
    <x v="43"/>
    <x v="0"/>
    <n v="973"/>
  </r>
  <r>
    <x v="0"/>
    <x v="43"/>
    <x v="1"/>
    <n v="1133"/>
  </r>
  <r>
    <x v="0"/>
    <x v="44"/>
    <x v="0"/>
    <n v="2747"/>
  </r>
  <r>
    <x v="0"/>
    <x v="44"/>
    <x v="1"/>
    <n v="3066"/>
  </r>
  <r>
    <x v="0"/>
    <x v="45"/>
    <x v="0"/>
    <n v="1081"/>
  </r>
  <r>
    <x v="0"/>
    <x v="45"/>
    <x v="1"/>
    <n v="1057"/>
  </r>
  <r>
    <x v="0"/>
    <x v="46"/>
    <x v="0"/>
    <n v="729"/>
  </r>
  <r>
    <x v="0"/>
    <x v="46"/>
    <x v="1"/>
    <n v="918"/>
  </r>
  <r>
    <x v="0"/>
    <x v="47"/>
    <x v="0"/>
    <n v="1984"/>
  </r>
  <r>
    <x v="0"/>
    <x v="47"/>
    <x v="1"/>
    <n v="2074"/>
  </r>
  <r>
    <x v="0"/>
    <x v="48"/>
    <x v="0"/>
    <n v="1537"/>
  </r>
  <r>
    <x v="0"/>
    <x v="48"/>
    <x v="1"/>
    <n v="1814"/>
  </r>
  <r>
    <x v="0"/>
    <x v="49"/>
    <x v="0"/>
    <n v="2232"/>
  </r>
  <r>
    <x v="0"/>
    <x v="49"/>
    <x v="1"/>
    <n v="2364"/>
  </r>
  <r>
    <x v="0"/>
    <x v="50"/>
    <x v="0"/>
    <n v="830"/>
  </r>
  <r>
    <x v="0"/>
    <x v="50"/>
    <x v="1"/>
    <n v="1103"/>
  </r>
  <r>
    <x v="0"/>
    <x v="51"/>
    <x v="0"/>
    <n v="886"/>
  </r>
  <r>
    <x v="0"/>
    <x v="51"/>
    <x v="1"/>
    <n v="860"/>
  </r>
  <r>
    <x v="0"/>
    <x v="52"/>
    <x v="0"/>
    <n v="1399"/>
  </r>
  <r>
    <x v="0"/>
    <x v="52"/>
    <x v="1"/>
    <n v="1500"/>
  </r>
  <r>
    <x v="0"/>
    <x v="53"/>
    <x v="0"/>
    <n v="1069"/>
  </r>
  <r>
    <x v="0"/>
    <x v="53"/>
    <x v="1"/>
    <n v="1194"/>
  </r>
  <r>
    <x v="0"/>
    <x v="54"/>
    <x v="0"/>
    <n v="1287"/>
  </r>
  <r>
    <x v="0"/>
    <x v="54"/>
    <x v="1"/>
    <n v="1445"/>
  </r>
  <r>
    <x v="0"/>
    <x v="55"/>
    <x v="0"/>
    <n v="6205"/>
  </r>
  <r>
    <x v="0"/>
    <x v="55"/>
    <x v="1"/>
    <n v="6577"/>
  </r>
  <r>
    <x v="0"/>
    <x v="56"/>
    <x v="0"/>
    <n v="2306"/>
  </r>
  <r>
    <x v="0"/>
    <x v="56"/>
    <x v="1"/>
    <n v="2531"/>
  </r>
  <r>
    <x v="0"/>
    <x v="57"/>
    <x v="0"/>
    <n v="453"/>
  </r>
  <r>
    <x v="0"/>
    <x v="57"/>
    <x v="1"/>
    <n v="454"/>
  </r>
  <r>
    <x v="0"/>
    <x v="58"/>
    <x v="0"/>
    <n v="941"/>
  </r>
  <r>
    <x v="0"/>
    <x v="58"/>
    <x v="1"/>
    <n v="1070"/>
  </r>
  <r>
    <x v="0"/>
    <x v="59"/>
    <x v="0"/>
    <n v="3646"/>
  </r>
  <r>
    <x v="0"/>
    <x v="59"/>
    <x v="1"/>
    <n v="4192"/>
  </r>
  <r>
    <x v="0"/>
    <x v="60"/>
    <x v="0"/>
    <n v="127"/>
  </r>
  <r>
    <x v="0"/>
    <x v="60"/>
    <x v="1"/>
    <n v="164"/>
  </r>
  <r>
    <x v="0"/>
    <x v="61"/>
    <x v="0"/>
    <n v="1742"/>
  </r>
  <r>
    <x v="0"/>
    <x v="61"/>
    <x v="1"/>
    <n v="1903"/>
  </r>
  <r>
    <x v="0"/>
    <x v="62"/>
    <x v="0"/>
    <n v="2003"/>
  </r>
  <r>
    <x v="0"/>
    <x v="62"/>
    <x v="1"/>
    <n v="2454"/>
  </r>
  <r>
    <x v="0"/>
    <x v="63"/>
    <x v="0"/>
    <n v="2778"/>
  </r>
  <r>
    <x v="0"/>
    <x v="63"/>
    <x v="1"/>
    <n v="3125"/>
  </r>
  <r>
    <x v="0"/>
    <x v="64"/>
    <x v="0"/>
    <n v="2931"/>
  </r>
  <r>
    <x v="0"/>
    <x v="64"/>
    <x v="1"/>
    <n v="3579"/>
  </r>
  <r>
    <x v="0"/>
    <x v="65"/>
    <x v="0"/>
    <n v="1734"/>
  </r>
  <r>
    <x v="0"/>
    <x v="65"/>
    <x v="1"/>
    <n v="1793"/>
  </r>
  <r>
    <x v="0"/>
    <x v="66"/>
    <x v="0"/>
    <n v="1868"/>
  </r>
  <r>
    <x v="0"/>
    <x v="66"/>
    <x v="1"/>
    <n v="2292"/>
  </r>
  <r>
    <x v="0"/>
    <x v="67"/>
    <x v="0"/>
    <n v="1485"/>
  </r>
  <r>
    <x v="0"/>
    <x v="67"/>
    <x v="1"/>
    <n v="1869"/>
  </r>
  <r>
    <x v="0"/>
    <x v="68"/>
    <x v="0"/>
    <n v="3436"/>
  </r>
  <r>
    <x v="0"/>
    <x v="68"/>
    <x v="1"/>
    <n v="3961"/>
  </r>
  <r>
    <x v="0"/>
    <x v="69"/>
    <x v="0"/>
    <n v="2230"/>
  </r>
  <r>
    <x v="0"/>
    <x v="69"/>
    <x v="1"/>
    <n v="2397"/>
  </r>
  <r>
    <x v="0"/>
    <x v="70"/>
    <x v="0"/>
    <n v="1221"/>
  </r>
  <r>
    <x v="0"/>
    <x v="70"/>
    <x v="1"/>
    <n v="1485"/>
  </r>
  <r>
    <x v="0"/>
    <x v="71"/>
    <x v="0"/>
    <n v="1586"/>
  </r>
  <r>
    <x v="0"/>
    <x v="71"/>
    <x v="1"/>
    <n v="1787"/>
  </r>
  <r>
    <x v="0"/>
    <x v="72"/>
    <x v="0"/>
    <n v="2639"/>
  </r>
  <r>
    <x v="0"/>
    <x v="72"/>
    <x v="1"/>
    <n v="2837"/>
  </r>
  <r>
    <x v="0"/>
    <x v="73"/>
    <x v="0"/>
    <n v="1560"/>
  </r>
  <r>
    <x v="0"/>
    <x v="73"/>
    <x v="1"/>
    <n v="1781"/>
  </r>
  <r>
    <x v="0"/>
    <x v="74"/>
    <x v="0"/>
    <n v="712"/>
  </r>
  <r>
    <x v="0"/>
    <x v="74"/>
    <x v="1"/>
    <n v="906"/>
  </r>
  <r>
    <x v="0"/>
    <x v="75"/>
    <x v="0"/>
    <n v="3409"/>
  </r>
  <r>
    <x v="0"/>
    <x v="75"/>
    <x v="1"/>
    <n v="3628"/>
  </r>
  <r>
    <x v="0"/>
    <x v="76"/>
    <x v="0"/>
    <n v="236"/>
  </r>
  <r>
    <x v="0"/>
    <x v="76"/>
    <x v="1"/>
    <n v="255"/>
  </r>
  <r>
    <x v="0"/>
    <x v="77"/>
    <x v="0"/>
    <n v="2711"/>
  </r>
  <r>
    <x v="0"/>
    <x v="77"/>
    <x v="1"/>
    <n v="3111"/>
  </r>
  <r>
    <x v="0"/>
    <x v="78"/>
    <x v="0"/>
    <n v="1328"/>
  </r>
  <r>
    <x v="0"/>
    <x v="78"/>
    <x v="1"/>
    <n v="1671"/>
  </r>
  <r>
    <x v="0"/>
    <x v="79"/>
    <x v="0"/>
    <n v="1467"/>
  </r>
  <r>
    <x v="0"/>
    <x v="79"/>
    <x v="1"/>
    <n v="1720"/>
  </r>
  <r>
    <x v="0"/>
    <x v="80"/>
    <x v="0"/>
    <n v="8493"/>
  </r>
  <r>
    <x v="0"/>
    <x v="80"/>
    <x v="1"/>
    <n v="8831"/>
  </r>
  <r>
    <x v="0"/>
    <x v="81"/>
    <x v="0"/>
    <n v="2591"/>
  </r>
  <r>
    <x v="0"/>
    <x v="81"/>
    <x v="1"/>
    <n v="3148"/>
  </r>
  <r>
    <x v="0"/>
    <x v="82"/>
    <x v="0"/>
    <n v="1776"/>
  </r>
  <r>
    <x v="0"/>
    <x v="82"/>
    <x v="1"/>
    <n v="2267"/>
  </r>
  <r>
    <x v="0"/>
    <x v="83"/>
    <x v="0"/>
    <n v="1230"/>
  </r>
  <r>
    <x v="0"/>
    <x v="83"/>
    <x v="1"/>
    <n v="1461"/>
  </r>
  <r>
    <x v="0"/>
    <x v="84"/>
    <x v="0"/>
    <n v="867"/>
  </r>
  <r>
    <x v="0"/>
    <x v="84"/>
    <x v="1"/>
    <n v="970"/>
  </r>
  <r>
    <x v="0"/>
    <x v="85"/>
    <x v="0"/>
    <n v="2045"/>
  </r>
  <r>
    <x v="0"/>
    <x v="85"/>
    <x v="1"/>
    <n v="2436"/>
  </r>
  <r>
    <x v="0"/>
    <x v="86"/>
    <x v="0"/>
    <n v="1832"/>
  </r>
  <r>
    <x v="0"/>
    <x v="86"/>
    <x v="1"/>
    <n v="2096"/>
  </r>
  <r>
    <x v="0"/>
    <x v="87"/>
    <x v="0"/>
    <n v="774"/>
  </r>
  <r>
    <x v="0"/>
    <x v="87"/>
    <x v="1"/>
    <n v="906"/>
  </r>
  <r>
    <x v="0"/>
    <x v="88"/>
    <x v="0"/>
    <n v="3102"/>
  </r>
  <r>
    <x v="0"/>
    <x v="88"/>
    <x v="1"/>
    <n v="3584"/>
  </r>
  <r>
    <x v="0"/>
    <x v="89"/>
    <x v="0"/>
    <n v="1494"/>
  </r>
  <r>
    <x v="0"/>
    <x v="89"/>
    <x v="1"/>
    <n v="1630"/>
  </r>
  <r>
    <x v="0"/>
    <x v="90"/>
    <x v="0"/>
    <n v="2518"/>
  </r>
  <r>
    <x v="0"/>
    <x v="90"/>
    <x v="1"/>
    <n v="2884"/>
  </r>
  <r>
    <x v="0"/>
    <x v="91"/>
    <x v="0"/>
    <n v="2673"/>
  </r>
  <r>
    <x v="0"/>
    <x v="91"/>
    <x v="1"/>
    <n v="2909"/>
  </r>
  <r>
    <x v="0"/>
    <x v="92"/>
    <x v="0"/>
    <n v="1467"/>
  </r>
  <r>
    <x v="0"/>
    <x v="92"/>
    <x v="1"/>
    <n v="1564"/>
  </r>
  <r>
    <x v="0"/>
    <x v="93"/>
    <x v="0"/>
    <n v="105"/>
  </r>
  <r>
    <x v="0"/>
    <x v="93"/>
    <x v="1"/>
    <n v="122"/>
  </r>
  <r>
    <x v="0"/>
    <x v="94"/>
    <x v="0"/>
    <n v="1584"/>
  </r>
  <r>
    <x v="0"/>
    <x v="94"/>
    <x v="1"/>
    <n v="1707"/>
  </r>
  <r>
    <x v="0"/>
    <x v="95"/>
    <x v="0"/>
    <n v="1043"/>
  </r>
  <r>
    <x v="0"/>
    <x v="95"/>
    <x v="1"/>
    <n v="1055"/>
  </r>
  <r>
    <x v="0"/>
    <x v="96"/>
    <x v="0"/>
    <n v="993"/>
  </r>
  <r>
    <x v="0"/>
    <x v="96"/>
    <x v="1"/>
    <n v="1089"/>
  </r>
  <r>
    <x v="0"/>
    <x v="97"/>
    <x v="0"/>
    <n v="1836"/>
  </r>
  <r>
    <x v="0"/>
    <x v="97"/>
    <x v="1"/>
    <n v="1871"/>
  </r>
  <r>
    <x v="0"/>
    <x v="98"/>
    <x v="0"/>
    <n v="1596"/>
  </r>
  <r>
    <x v="0"/>
    <x v="98"/>
    <x v="1"/>
    <n v="1637"/>
  </r>
  <r>
    <x v="0"/>
    <x v="99"/>
    <x v="0"/>
    <n v="6753"/>
  </r>
  <r>
    <x v="0"/>
    <x v="99"/>
    <x v="1"/>
    <n v="7142"/>
  </r>
  <r>
    <x v="1"/>
    <x v="0"/>
    <x v="0"/>
    <n v="35149"/>
  </r>
  <r>
    <x v="1"/>
    <x v="0"/>
    <x v="1"/>
    <n v="43233"/>
  </r>
  <r>
    <x v="1"/>
    <x v="1"/>
    <x v="0"/>
    <n v="3781"/>
  </r>
  <r>
    <x v="1"/>
    <x v="1"/>
    <x v="1"/>
    <n v="2744"/>
  </r>
  <r>
    <x v="1"/>
    <x v="2"/>
    <x v="0"/>
    <n v="1045"/>
  </r>
  <r>
    <x v="1"/>
    <x v="2"/>
    <x v="1"/>
    <n v="955"/>
  </r>
  <r>
    <x v="1"/>
    <x v="3"/>
    <x v="0"/>
    <n v="59"/>
  </r>
  <r>
    <x v="1"/>
    <x v="3"/>
    <x v="1"/>
    <n v="114"/>
  </r>
  <r>
    <x v="1"/>
    <x v="4"/>
    <x v="0"/>
    <n v="214"/>
  </r>
  <r>
    <x v="1"/>
    <x v="4"/>
    <x v="1"/>
    <n v="359"/>
  </r>
  <r>
    <x v="1"/>
    <x v="5"/>
    <x v="0"/>
    <n v="47"/>
  </r>
  <r>
    <x v="1"/>
    <x v="5"/>
    <x v="1"/>
    <n v="82"/>
  </r>
  <r>
    <x v="1"/>
    <x v="6"/>
    <x v="0"/>
    <n v="163"/>
  </r>
  <r>
    <x v="1"/>
    <x v="6"/>
    <x v="1"/>
    <n v="290"/>
  </r>
  <r>
    <x v="1"/>
    <x v="7"/>
    <x v="0"/>
    <n v="134"/>
  </r>
  <r>
    <x v="1"/>
    <x v="7"/>
    <x v="1"/>
    <n v="258"/>
  </r>
  <r>
    <x v="1"/>
    <x v="8"/>
    <x v="0"/>
    <n v="917"/>
  </r>
  <r>
    <x v="1"/>
    <x v="8"/>
    <x v="1"/>
    <n v="907"/>
  </r>
  <r>
    <x v="1"/>
    <x v="9"/>
    <x v="0"/>
    <n v="455"/>
  </r>
  <r>
    <x v="1"/>
    <x v="9"/>
    <x v="1"/>
    <n v="682"/>
  </r>
  <r>
    <x v="1"/>
    <x v="10"/>
    <x v="0"/>
    <n v="151"/>
  </r>
  <r>
    <x v="1"/>
    <x v="10"/>
    <x v="1"/>
    <n v="225"/>
  </r>
  <r>
    <x v="1"/>
    <x v="11"/>
    <x v="0"/>
    <n v="158"/>
  </r>
  <r>
    <x v="1"/>
    <x v="11"/>
    <x v="1"/>
    <n v="277"/>
  </r>
  <r>
    <x v="1"/>
    <x v="12"/>
    <x v="0"/>
    <n v="288"/>
  </r>
  <r>
    <x v="1"/>
    <x v="12"/>
    <x v="1"/>
    <n v="424"/>
  </r>
  <r>
    <x v="1"/>
    <x v="13"/>
    <x v="0"/>
    <n v="148"/>
  </r>
  <r>
    <x v="1"/>
    <x v="13"/>
    <x v="1"/>
    <n v="233"/>
  </r>
  <r>
    <x v="1"/>
    <x v="14"/>
    <x v="0"/>
    <n v="53"/>
  </r>
  <r>
    <x v="1"/>
    <x v="14"/>
    <x v="1"/>
    <n v="71"/>
  </r>
  <r>
    <x v="1"/>
    <x v="15"/>
    <x v="0"/>
    <n v="571"/>
  </r>
  <r>
    <x v="1"/>
    <x v="15"/>
    <x v="1"/>
    <n v="840"/>
  </r>
  <r>
    <x v="1"/>
    <x v="16"/>
    <x v="0"/>
    <n v="221"/>
  </r>
  <r>
    <x v="1"/>
    <x v="16"/>
    <x v="1"/>
    <n v="358"/>
  </r>
  <r>
    <x v="1"/>
    <x v="17"/>
    <x v="0"/>
    <n v="33"/>
  </r>
  <r>
    <x v="1"/>
    <x v="17"/>
    <x v="1"/>
    <n v="70"/>
  </r>
  <r>
    <x v="1"/>
    <x v="18"/>
    <x v="0"/>
    <n v="98"/>
  </r>
  <r>
    <x v="1"/>
    <x v="18"/>
    <x v="1"/>
    <n v="160"/>
  </r>
  <r>
    <x v="1"/>
    <x v="19"/>
    <x v="0"/>
    <n v="96"/>
  </r>
  <r>
    <x v="1"/>
    <x v="19"/>
    <x v="1"/>
    <n v="121"/>
  </r>
  <r>
    <x v="1"/>
    <x v="20"/>
    <x v="0"/>
    <n v="186"/>
  </r>
  <r>
    <x v="1"/>
    <x v="20"/>
    <x v="1"/>
    <n v="282"/>
  </r>
  <r>
    <x v="1"/>
    <x v="21"/>
    <x v="0"/>
    <n v="202"/>
  </r>
  <r>
    <x v="1"/>
    <x v="21"/>
    <x v="1"/>
    <n v="278"/>
  </r>
  <r>
    <x v="1"/>
    <x v="22"/>
    <x v="0"/>
    <n v="163"/>
  </r>
  <r>
    <x v="1"/>
    <x v="22"/>
    <x v="1"/>
    <n v="294"/>
  </r>
  <r>
    <x v="1"/>
    <x v="23"/>
    <x v="0"/>
    <n v="232"/>
  </r>
  <r>
    <x v="1"/>
    <x v="23"/>
    <x v="1"/>
    <n v="288"/>
  </r>
  <r>
    <x v="1"/>
    <x v="24"/>
    <x v="0"/>
    <n v="150"/>
  </r>
  <r>
    <x v="1"/>
    <x v="24"/>
    <x v="1"/>
    <n v="192"/>
  </r>
  <r>
    <x v="1"/>
    <x v="25"/>
    <x v="0"/>
    <n v="380"/>
  </r>
  <r>
    <x v="1"/>
    <x v="25"/>
    <x v="1"/>
    <n v="489"/>
  </r>
  <r>
    <x v="1"/>
    <x v="26"/>
    <x v="0"/>
    <n v="247"/>
  </r>
  <r>
    <x v="1"/>
    <x v="26"/>
    <x v="1"/>
    <n v="339"/>
  </r>
  <r>
    <x v="1"/>
    <x v="27"/>
    <x v="0"/>
    <n v="182"/>
  </r>
  <r>
    <x v="1"/>
    <x v="27"/>
    <x v="1"/>
    <n v="342"/>
  </r>
  <r>
    <x v="1"/>
    <x v="28"/>
    <x v="0"/>
    <n v="449"/>
  </r>
  <r>
    <x v="1"/>
    <x v="28"/>
    <x v="1"/>
    <n v="749"/>
  </r>
  <r>
    <x v="1"/>
    <x v="29"/>
    <x v="0"/>
    <n v="373"/>
  </r>
  <r>
    <x v="1"/>
    <x v="29"/>
    <x v="1"/>
    <n v="469"/>
  </r>
  <r>
    <x v="1"/>
    <x v="30"/>
    <x v="0"/>
    <n v="1"/>
  </r>
  <r>
    <x v="1"/>
    <x v="30"/>
    <x v="1"/>
    <n v="0"/>
  </r>
  <r>
    <x v="1"/>
    <x v="31"/>
    <x v="0"/>
    <n v="169"/>
  </r>
  <r>
    <x v="1"/>
    <x v="31"/>
    <x v="1"/>
    <n v="210"/>
  </r>
  <r>
    <x v="1"/>
    <x v="32"/>
    <x v="0"/>
    <n v="292"/>
  </r>
  <r>
    <x v="1"/>
    <x v="32"/>
    <x v="1"/>
    <n v="360"/>
  </r>
  <r>
    <x v="1"/>
    <x v="33"/>
    <x v="0"/>
    <n v="104"/>
  </r>
  <r>
    <x v="1"/>
    <x v="33"/>
    <x v="1"/>
    <n v="176"/>
  </r>
  <r>
    <x v="1"/>
    <x v="34"/>
    <x v="0"/>
    <n v="439"/>
  </r>
  <r>
    <x v="1"/>
    <x v="34"/>
    <x v="1"/>
    <n v="567"/>
  </r>
  <r>
    <x v="1"/>
    <x v="35"/>
    <x v="0"/>
    <n v="73"/>
  </r>
  <r>
    <x v="1"/>
    <x v="35"/>
    <x v="1"/>
    <n v="104"/>
  </r>
  <r>
    <x v="1"/>
    <x v="36"/>
    <x v="0"/>
    <n v="208"/>
  </r>
  <r>
    <x v="1"/>
    <x v="36"/>
    <x v="1"/>
    <n v="265"/>
  </r>
  <r>
    <x v="1"/>
    <x v="37"/>
    <x v="0"/>
    <n v="494"/>
  </r>
  <r>
    <x v="1"/>
    <x v="37"/>
    <x v="1"/>
    <n v="634"/>
  </r>
  <r>
    <x v="1"/>
    <x v="38"/>
    <x v="0"/>
    <n v="369"/>
  </r>
  <r>
    <x v="1"/>
    <x v="38"/>
    <x v="1"/>
    <n v="530"/>
  </r>
  <r>
    <x v="1"/>
    <x v="39"/>
    <x v="0"/>
    <n v="258"/>
  </r>
  <r>
    <x v="1"/>
    <x v="39"/>
    <x v="1"/>
    <n v="379"/>
  </r>
  <r>
    <x v="1"/>
    <x v="40"/>
    <x v="0"/>
    <n v="376"/>
  </r>
  <r>
    <x v="1"/>
    <x v="40"/>
    <x v="1"/>
    <n v="455"/>
  </r>
  <r>
    <x v="1"/>
    <x v="41"/>
    <x v="0"/>
    <n v="490"/>
  </r>
  <r>
    <x v="1"/>
    <x v="41"/>
    <x v="1"/>
    <n v="625"/>
  </r>
  <r>
    <x v="1"/>
    <x v="42"/>
    <x v="0"/>
    <n v="237"/>
  </r>
  <r>
    <x v="1"/>
    <x v="42"/>
    <x v="1"/>
    <n v="315"/>
  </r>
  <r>
    <x v="1"/>
    <x v="43"/>
    <x v="0"/>
    <n v="185"/>
  </r>
  <r>
    <x v="1"/>
    <x v="43"/>
    <x v="1"/>
    <n v="205"/>
  </r>
  <r>
    <x v="1"/>
    <x v="44"/>
    <x v="0"/>
    <n v="492"/>
  </r>
  <r>
    <x v="1"/>
    <x v="44"/>
    <x v="1"/>
    <n v="625"/>
  </r>
  <r>
    <x v="1"/>
    <x v="45"/>
    <x v="0"/>
    <n v="178"/>
  </r>
  <r>
    <x v="1"/>
    <x v="45"/>
    <x v="1"/>
    <n v="274"/>
  </r>
  <r>
    <x v="1"/>
    <x v="46"/>
    <x v="0"/>
    <n v="141"/>
  </r>
  <r>
    <x v="1"/>
    <x v="46"/>
    <x v="1"/>
    <n v="181"/>
  </r>
  <r>
    <x v="1"/>
    <x v="47"/>
    <x v="0"/>
    <n v="368"/>
  </r>
  <r>
    <x v="1"/>
    <x v="47"/>
    <x v="1"/>
    <n v="415"/>
  </r>
  <r>
    <x v="1"/>
    <x v="48"/>
    <x v="0"/>
    <n v="286"/>
  </r>
  <r>
    <x v="1"/>
    <x v="48"/>
    <x v="1"/>
    <n v="337"/>
  </r>
  <r>
    <x v="1"/>
    <x v="49"/>
    <x v="0"/>
    <n v="430"/>
  </r>
  <r>
    <x v="1"/>
    <x v="49"/>
    <x v="1"/>
    <n v="509"/>
  </r>
  <r>
    <x v="1"/>
    <x v="50"/>
    <x v="0"/>
    <n v="136"/>
  </r>
  <r>
    <x v="1"/>
    <x v="50"/>
    <x v="1"/>
    <n v="206"/>
  </r>
  <r>
    <x v="1"/>
    <x v="51"/>
    <x v="0"/>
    <n v="170"/>
  </r>
  <r>
    <x v="1"/>
    <x v="51"/>
    <x v="1"/>
    <n v="220"/>
  </r>
  <r>
    <x v="1"/>
    <x v="52"/>
    <x v="0"/>
    <n v="264"/>
  </r>
  <r>
    <x v="1"/>
    <x v="52"/>
    <x v="1"/>
    <n v="321"/>
  </r>
  <r>
    <x v="1"/>
    <x v="53"/>
    <x v="0"/>
    <n v="192"/>
  </r>
  <r>
    <x v="1"/>
    <x v="53"/>
    <x v="1"/>
    <n v="220"/>
  </r>
  <r>
    <x v="1"/>
    <x v="54"/>
    <x v="0"/>
    <n v="221"/>
  </r>
  <r>
    <x v="1"/>
    <x v="54"/>
    <x v="1"/>
    <n v="310"/>
  </r>
  <r>
    <x v="1"/>
    <x v="55"/>
    <x v="0"/>
    <n v="1264"/>
  </r>
  <r>
    <x v="1"/>
    <x v="55"/>
    <x v="1"/>
    <n v="1451"/>
  </r>
  <r>
    <x v="1"/>
    <x v="56"/>
    <x v="0"/>
    <n v="481"/>
  </r>
  <r>
    <x v="1"/>
    <x v="56"/>
    <x v="1"/>
    <n v="571"/>
  </r>
  <r>
    <x v="1"/>
    <x v="57"/>
    <x v="0"/>
    <n v="100"/>
  </r>
  <r>
    <x v="1"/>
    <x v="57"/>
    <x v="1"/>
    <n v="113"/>
  </r>
  <r>
    <x v="1"/>
    <x v="58"/>
    <x v="0"/>
    <n v="181"/>
  </r>
  <r>
    <x v="1"/>
    <x v="58"/>
    <x v="1"/>
    <n v="225"/>
  </r>
  <r>
    <x v="1"/>
    <x v="59"/>
    <x v="0"/>
    <n v="537"/>
  </r>
  <r>
    <x v="1"/>
    <x v="59"/>
    <x v="1"/>
    <n v="766"/>
  </r>
  <r>
    <x v="1"/>
    <x v="60"/>
    <x v="0"/>
    <n v="30"/>
  </r>
  <r>
    <x v="1"/>
    <x v="60"/>
    <x v="1"/>
    <n v="32"/>
  </r>
  <r>
    <x v="1"/>
    <x v="61"/>
    <x v="0"/>
    <n v="286"/>
  </r>
  <r>
    <x v="1"/>
    <x v="61"/>
    <x v="1"/>
    <n v="391"/>
  </r>
  <r>
    <x v="1"/>
    <x v="62"/>
    <x v="0"/>
    <n v="368"/>
  </r>
  <r>
    <x v="1"/>
    <x v="62"/>
    <x v="1"/>
    <n v="420"/>
  </r>
  <r>
    <x v="1"/>
    <x v="63"/>
    <x v="0"/>
    <n v="513"/>
  </r>
  <r>
    <x v="1"/>
    <x v="63"/>
    <x v="1"/>
    <n v="668"/>
  </r>
  <r>
    <x v="1"/>
    <x v="64"/>
    <x v="0"/>
    <n v="422"/>
  </r>
  <r>
    <x v="1"/>
    <x v="64"/>
    <x v="1"/>
    <n v="675"/>
  </r>
  <r>
    <x v="1"/>
    <x v="65"/>
    <x v="0"/>
    <n v="280"/>
  </r>
  <r>
    <x v="1"/>
    <x v="65"/>
    <x v="1"/>
    <n v="373"/>
  </r>
  <r>
    <x v="1"/>
    <x v="66"/>
    <x v="0"/>
    <n v="344"/>
  </r>
  <r>
    <x v="1"/>
    <x v="66"/>
    <x v="1"/>
    <n v="435"/>
  </r>
  <r>
    <x v="1"/>
    <x v="67"/>
    <x v="0"/>
    <n v="277"/>
  </r>
  <r>
    <x v="1"/>
    <x v="67"/>
    <x v="1"/>
    <n v="328"/>
  </r>
  <r>
    <x v="1"/>
    <x v="68"/>
    <x v="0"/>
    <n v="661"/>
  </r>
  <r>
    <x v="1"/>
    <x v="68"/>
    <x v="1"/>
    <n v="814"/>
  </r>
  <r>
    <x v="1"/>
    <x v="69"/>
    <x v="0"/>
    <n v="297"/>
  </r>
  <r>
    <x v="1"/>
    <x v="69"/>
    <x v="1"/>
    <n v="491"/>
  </r>
  <r>
    <x v="1"/>
    <x v="70"/>
    <x v="0"/>
    <n v="227"/>
  </r>
  <r>
    <x v="1"/>
    <x v="70"/>
    <x v="1"/>
    <n v="300"/>
  </r>
  <r>
    <x v="1"/>
    <x v="71"/>
    <x v="0"/>
    <n v="256"/>
  </r>
  <r>
    <x v="1"/>
    <x v="71"/>
    <x v="1"/>
    <n v="379"/>
  </r>
  <r>
    <x v="1"/>
    <x v="72"/>
    <x v="0"/>
    <n v="465"/>
  </r>
  <r>
    <x v="1"/>
    <x v="72"/>
    <x v="1"/>
    <n v="653"/>
  </r>
  <r>
    <x v="1"/>
    <x v="73"/>
    <x v="0"/>
    <n v="261"/>
  </r>
  <r>
    <x v="1"/>
    <x v="73"/>
    <x v="1"/>
    <n v="337"/>
  </r>
  <r>
    <x v="1"/>
    <x v="74"/>
    <x v="0"/>
    <n v="144"/>
  </r>
  <r>
    <x v="1"/>
    <x v="74"/>
    <x v="1"/>
    <n v="182"/>
  </r>
  <r>
    <x v="1"/>
    <x v="75"/>
    <x v="0"/>
    <n v="626"/>
  </r>
  <r>
    <x v="1"/>
    <x v="75"/>
    <x v="1"/>
    <n v="727"/>
  </r>
  <r>
    <x v="1"/>
    <x v="76"/>
    <x v="0"/>
    <n v="57"/>
  </r>
  <r>
    <x v="1"/>
    <x v="76"/>
    <x v="1"/>
    <n v="69"/>
  </r>
  <r>
    <x v="1"/>
    <x v="77"/>
    <x v="0"/>
    <n v="543"/>
  </r>
  <r>
    <x v="1"/>
    <x v="77"/>
    <x v="1"/>
    <n v="612"/>
  </r>
  <r>
    <x v="1"/>
    <x v="78"/>
    <x v="0"/>
    <n v="261"/>
  </r>
  <r>
    <x v="1"/>
    <x v="78"/>
    <x v="1"/>
    <n v="327"/>
  </r>
  <r>
    <x v="1"/>
    <x v="79"/>
    <x v="0"/>
    <n v="303"/>
  </r>
  <r>
    <x v="1"/>
    <x v="79"/>
    <x v="1"/>
    <n v="321"/>
  </r>
  <r>
    <x v="1"/>
    <x v="80"/>
    <x v="0"/>
    <n v="1634"/>
  </r>
  <r>
    <x v="1"/>
    <x v="80"/>
    <x v="1"/>
    <n v="2068"/>
  </r>
  <r>
    <x v="1"/>
    <x v="81"/>
    <x v="0"/>
    <n v="476"/>
  </r>
  <r>
    <x v="1"/>
    <x v="81"/>
    <x v="1"/>
    <n v="597"/>
  </r>
  <r>
    <x v="1"/>
    <x v="82"/>
    <x v="0"/>
    <n v="335"/>
  </r>
  <r>
    <x v="1"/>
    <x v="82"/>
    <x v="1"/>
    <n v="404"/>
  </r>
  <r>
    <x v="1"/>
    <x v="83"/>
    <x v="0"/>
    <n v="249"/>
  </r>
  <r>
    <x v="1"/>
    <x v="83"/>
    <x v="1"/>
    <n v="303"/>
  </r>
  <r>
    <x v="1"/>
    <x v="84"/>
    <x v="0"/>
    <n v="155"/>
  </r>
  <r>
    <x v="1"/>
    <x v="84"/>
    <x v="1"/>
    <n v="173"/>
  </r>
  <r>
    <x v="1"/>
    <x v="85"/>
    <x v="0"/>
    <n v="416"/>
  </r>
  <r>
    <x v="1"/>
    <x v="85"/>
    <x v="1"/>
    <n v="516"/>
  </r>
  <r>
    <x v="1"/>
    <x v="86"/>
    <x v="0"/>
    <n v="350"/>
  </r>
  <r>
    <x v="1"/>
    <x v="86"/>
    <x v="1"/>
    <n v="415"/>
  </r>
  <r>
    <x v="1"/>
    <x v="87"/>
    <x v="0"/>
    <n v="152"/>
  </r>
  <r>
    <x v="1"/>
    <x v="87"/>
    <x v="1"/>
    <n v="190"/>
  </r>
  <r>
    <x v="1"/>
    <x v="88"/>
    <x v="0"/>
    <n v="531"/>
  </r>
  <r>
    <x v="1"/>
    <x v="88"/>
    <x v="1"/>
    <n v="717"/>
  </r>
  <r>
    <x v="1"/>
    <x v="89"/>
    <x v="0"/>
    <n v="256"/>
  </r>
  <r>
    <x v="1"/>
    <x v="89"/>
    <x v="1"/>
    <n v="330"/>
  </r>
  <r>
    <x v="1"/>
    <x v="90"/>
    <x v="0"/>
    <n v="432"/>
  </r>
  <r>
    <x v="1"/>
    <x v="90"/>
    <x v="1"/>
    <n v="581"/>
  </r>
  <r>
    <x v="1"/>
    <x v="91"/>
    <x v="0"/>
    <n v="531"/>
  </r>
  <r>
    <x v="1"/>
    <x v="91"/>
    <x v="1"/>
    <n v="623"/>
  </r>
  <r>
    <x v="1"/>
    <x v="92"/>
    <x v="0"/>
    <n v="269"/>
  </r>
  <r>
    <x v="1"/>
    <x v="92"/>
    <x v="1"/>
    <n v="282"/>
  </r>
  <r>
    <x v="1"/>
    <x v="93"/>
    <x v="0"/>
    <n v="27"/>
  </r>
  <r>
    <x v="1"/>
    <x v="93"/>
    <x v="1"/>
    <n v="17"/>
  </r>
  <r>
    <x v="1"/>
    <x v="94"/>
    <x v="0"/>
    <n v="273"/>
  </r>
  <r>
    <x v="1"/>
    <x v="94"/>
    <x v="1"/>
    <n v="354"/>
  </r>
  <r>
    <x v="1"/>
    <x v="95"/>
    <x v="0"/>
    <n v="175"/>
  </r>
  <r>
    <x v="1"/>
    <x v="95"/>
    <x v="1"/>
    <n v="242"/>
  </r>
  <r>
    <x v="1"/>
    <x v="96"/>
    <x v="0"/>
    <n v="186"/>
  </r>
  <r>
    <x v="1"/>
    <x v="96"/>
    <x v="1"/>
    <n v="237"/>
  </r>
  <r>
    <x v="1"/>
    <x v="97"/>
    <x v="0"/>
    <n v="342"/>
  </r>
  <r>
    <x v="1"/>
    <x v="97"/>
    <x v="1"/>
    <n v="390"/>
  </r>
  <r>
    <x v="1"/>
    <x v="98"/>
    <x v="0"/>
    <n v="264"/>
  </r>
  <r>
    <x v="1"/>
    <x v="98"/>
    <x v="1"/>
    <n v="348"/>
  </r>
  <r>
    <x v="1"/>
    <x v="99"/>
    <x v="0"/>
    <n v="1143"/>
  </r>
  <r>
    <x v="1"/>
    <x v="99"/>
    <x v="1"/>
    <n v="1451"/>
  </r>
  <r>
    <x v="2"/>
    <x v="0"/>
    <x v="0"/>
    <n v="731"/>
  </r>
  <r>
    <x v="2"/>
    <x v="0"/>
    <x v="1"/>
    <n v="1142"/>
  </r>
  <r>
    <x v="2"/>
    <x v="1"/>
    <x v="0"/>
    <n v="95"/>
  </r>
  <r>
    <x v="2"/>
    <x v="1"/>
    <x v="1"/>
    <n v="77"/>
  </r>
  <r>
    <x v="2"/>
    <x v="2"/>
    <x v="0"/>
    <n v="27"/>
  </r>
  <r>
    <x v="2"/>
    <x v="2"/>
    <x v="1"/>
    <n v="51"/>
  </r>
  <r>
    <x v="2"/>
    <x v="3"/>
    <x v="0"/>
    <n v="0"/>
  </r>
  <r>
    <x v="2"/>
    <x v="3"/>
    <x v="1"/>
    <n v="1"/>
  </r>
  <r>
    <x v="2"/>
    <x v="4"/>
    <x v="0"/>
    <n v="3"/>
  </r>
  <r>
    <x v="2"/>
    <x v="4"/>
    <x v="1"/>
    <n v="7"/>
  </r>
  <r>
    <x v="2"/>
    <x v="5"/>
    <x v="0"/>
    <n v="1"/>
  </r>
  <r>
    <x v="2"/>
    <x v="5"/>
    <x v="1"/>
    <n v="0"/>
  </r>
  <r>
    <x v="2"/>
    <x v="6"/>
    <x v="0"/>
    <n v="1"/>
  </r>
  <r>
    <x v="2"/>
    <x v="6"/>
    <x v="1"/>
    <n v="3"/>
  </r>
  <r>
    <x v="2"/>
    <x v="7"/>
    <x v="0"/>
    <n v="2"/>
  </r>
  <r>
    <x v="2"/>
    <x v="7"/>
    <x v="1"/>
    <n v="3"/>
  </r>
  <r>
    <x v="2"/>
    <x v="8"/>
    <x v="0"/>
    <n v="26"/>
  </r>
  <r>
    <x v="2"/>
    <x v="8"/>
    <x v="1"/>
    <n v="41"/>
  </r>
  <r>
    <x v="2"/>
    <x v="9"/>
    <x v="0"/>
    <n v="8"/>
  </r>
  <r>
    <x v="2"/>
    <x v="9"/>
    <x v="1"/>
    <n v="12"/>
  </r>
  <r>
    <x v="2"/>
    <x v="10"/>
    <x v="0"/>
    <n v="2"/>
  </r>
  <r>
    <x v="2"/>
    <x v="10"/>
    <x v="1"/>
    <n v="5"/>
  </r>
  <r>
    <x v="2"/>
    <x v="11"/>
    <x v="0"/>
    <n v="2"/>
  </r>
  <r>
    <x v="2"/>
    <x v="11"/>
    <x v="1"/>
    <n v="7"/>
  </r>
  <r>
    <x v="2"/>
    <x v="12"/>
    <x v="0"/>
    <n v="10"/>
  </r>
  <r>
    <x v="2"/>
    <x v="12"/>
    <x v="1"/>
    <n v="8"/>
  </r>
  <r>
    <x v="2"/>
    <x v="13"/>
    <x v="0"/>
    <n v="2"/>
  </r>
  <r>
    <x v="2"/>
    <x v="13"/>
    <x v="1"/>
    <n v="3"/>
  </r>
  <r>
    <x v="2"/>
    <x v="14"/>
    <x v="0"/>
    <n v="1"/>
  </r>
  <r>
    <x v="2"/>
    <x v="14"/>
    <x v="1"/>
    <n v="2"/>
  </r>
  <r>
    <x v="2"/>
    <x v="15"/>
    <x v="0"/>
    <n v="14"/>
  </r>
  <r>
    <x v="2"/>
    <x v="15"/>
    <x v="1"/>
    <n v="19"/>
  </r>
  <r>
    <x v="2"/>
    <x v="16"/>
    <x v="0"/>
    <n v="2"/>
  </r>
  <r>
    <x v="2"/>
    <x v="16"/>
    <x v="1"/>
    <n v="9"/>
  </r>
  <r>
    <x v="2"/>
    <x v="17"/>
    <x v="0"/>
    <n v="1"/>
  </r>
  <r>
    <x v="2"/>
    <x v="17"/>
    <x v="1"/>
    <n v="2"/>
  </r>
  <r>
    <x v="2"/>
    <x v="18"/>
    <x v="0"/>
    <n v="1"/>
  </r>
  <r>
    <x v="2"/>
    <x v="18"/>
    <x v="1"/>
    <n v="6"/>
  </r>
  <r>
    <x v="2"/>
    <x v="19"/>
    <x v="0"/>
    <n v="1"/>
  </r>
  <r>
    <x v="2"/>
    <x v="19"/>
    <x v="1"/>
    <n v="3"/>
  </r>
  <r>
    <x v="2"/>
    <x v="20"/>
    <x v="0"/>
    <n v="2"/>
  </r>
  <r>
    <x v="2"/>
    <x v="20"/>
    <x v="1"/>
    <n v="4"/>
  </r>
  <r>
    <x v="2"/>
    <x v="21"/>
    <x v="0"/>
    <n v="2"/>
  </r>
  <r>
    <x v="2"/>
    <x v="21"/>
    <x v="1"/>
    <n v="7"/>
  </r>
  <r>
    <x v="2"/>
    <x v="22"/>
    <x v="0"/>
    <n v="2"/>
  </r>
  <r>
    <x v="2"/>
    <x v="22"/>
    <x v="1"/>
    <n v="6"/>
  </r>
  <r>
    <x v="2"/>
    <x v="23"/>
    <x v="0"/>
    <n v="5"/>
  </r>
  <r>
    <x v="2"/>
    <x v="23"/>
    <x v="1"/>
    <n v="14"/>
  </r>
  <r>
    <x v="2"/>
    <x v="24"/>
    <x v="0"/>
    <n v="3"/>
  </r>
  <r>
    <x v="2"/>
    <x v="24"/>
    <x v="1"/>
    <n v="7"/>
  </r>
  <r>
    <x v="2"/>
    <x v="25"/>
    <x v="0"/>
    <n v="7"/>
  </r>
  <r>
    <x v="2"/>
    <x v="25"/>
    <x v="1"/>
    <n v="11"/>
  </r>
  <r>
    <x v="2"/>
    <x v="26"/>
    <x v="0"/>
    <n v="4"/>
  </r>
  <r>
    <x v="2"/>
    <x v="26"/>
    <x v="1"/>
    <n v="9"/>
  </r>
  <r>
    <x v="2"/>
    <x v="27"/>
    <x v="0"/>
    <n v="5"/>
  </r>
  <r>
    <x v="2"/>
    <x v="27"/>
    <x v="1"/>
    <n v="9"/>
  </r>
  <r>
    <x v="2"/>
    <x v="28"/>
    <x v="0"/>
    <n v="15"/>
  </r>
  <r>
    <x v="2"/>
    <x v="28"/>
    <x v="1"/>
    <n v="20"/>
  </r>
  <r>
    <x v="2"/>
    <x v="29"/>
    <x v="0"/>
    <n v="9"/>
  </r>
  <r>
    <x v="2"/>
    <x v="29"/>
    <x v="1"/>
    <n v="10"/>
  </r>
  <r>
    <x v="2"/>
    <x v="30"/>
    <x v="0"/>
    <n v="0"/>
  </r>
  <r>
    <x v="2"/>
    <x v="30"/>
    <x v="1"/>
    <n v="0"/>
  </r>
  <r>
    <x v="2"/>
    <x v="31"/>
    <x v="0"/>
    <n v="4"/>
  </r>
  <r>
    <x v="2"/>
    <x v="31"/>
    <x v="1"/>
    <n v="3"/>
  </r>
  <r>
    <x v="2"/>
    <x v="32"/>
    <x v="0"/>
    <n v="2"/>
  </r>
  <r>
    <x v="2"/>
    <x v="32"/>
    <x v="1"/>
    <n v="9"/>
  </r>
  <r>
    <x v="2"/>
    <x v="33"/>
    <x v="0"/>
    <n v="2"/>
  </r>
  <r>
    <x v="2"/>
    <x v="33"/>
    <x v="1"/>
    <n v="4"/>
  </r>
  <r>
    <x v="2"/>
    <x v="34"/>
    <x v="0"/>
    <n v="15"/>
  </r>
  <r>
    <x v="2"/>
    <x v="34"/>
    <x v="1"/>
    <n v="16"/>
  </r>
  <r>
    <x v="2"/>
    <x v="35"/>
    <x v="0"/>
    <n v="0"/>
  </r>
  <r>
    <x v="2"/>
    <x v="35"/>
    <x v="1"/>
    <n v="3"/>
  </r>
  <r>
    <x v="2"/>
    <x v="36"/>
    <x v="0"/>
    <n v="6"/>
  </r>
  <r>
    <x v="2"/>
    <x v="36"/>
    <x v="1"/>
    <n v="10"/>
  </r>
  <r>
    <x v="2"/>
    <x v="37"/>
    <x v="0"/>
    <n v="7"/>
  </r>
  <r>
    <x v="2"/>
    <x v="37"/>
    <x v="1"/>
    <n v="15"/>
  </r>
  <r>
    <x v="2"/>
    <x v="38"/>
    <x v="0"/>
    <n v="6"/>
  </r>
  <r>
    <x v="2"/>
    <x v="38"/>
    <x v="1"/>
    <n v="10"/>
  </r>
  <r>
    <x v="2"/>
    <x v="39"/>
    <x v="0"/>
    <n v="7"/>
  </r>
  <r>
    <x v="2"/>
    <x v="39"/>
    <x v="1"/>
    <n v="14"/>
  </r>
  <r>
    <x v="2"/>
    <x v="40"/>
    <x v="0"/>
    <n v="10"/>
  </r>
  <r>
    <x v="2"/>
    <x v="40"/>
    <x v="1"/>
    <n v="10"/>
  </r>
  <r>
    <x v="2"/>
    <x v="41"/>
    <x v="0"/>
    <n v="8"/>
  </r>
  <r>
    <x v="2"/>
    <x v="41"/>
    <x v="1"/>
    <n v="6"/>
  </r>
  <r>
    <x v="2"/>
    <x v="42"/>
    <x v="0"/>
    <n v="5"/>
  </r>
  <r>
    <x v="2"/>
    <x v="42"/>
    <x v="1"/>
    <n v="10"/>
  </r>
  <r>
    <x v="2"/>
    <x v="43"/>
    <x v="0"/>
    <n v="5"/>
  </r>
  <r>
    <x v="2"/>
    <x v="43"/>
    <x v="1"/>
    <n v="0"/>
  </r>
  <r>
    <x v="2"/>
    <x v="44"/>
    <x v="0"/>
    <n v="14"/>
  </r>
  <r>
    <x v="2"/>
    <x v="44"/>
    <x v="1"/>
    <n v="15"/>
  </r>
  <r>
    <x v="2"/>
    <x v="45"/>
    <x v="0"/>
    <n v="3"/>
  </r>
  <r>
    <x v="2"/>
    <x v="45"/>
    <x v="1"/>
    <n v="4"/>
  </r>
  <r>
    <x v="2"/>
    <x v="46"/>
    <x v="0"/>
    <n v="2"/>
  </r>
  <r>
    <x v="2"/>
    <x v="46"/>
    <x v="1"/>
    <n v="6"/>
  </r>
  <r>
    <x v="2"/>
    <x v="47"/>
    <x v="0"/>
    <n v="3"/>
  </r>
  <r>
    <x v="2"/>
    <x v="47"/>
    <x v="1"/>
    <n v="14"/>
  </r>
  <r>
    <x v="2"/>
    <x v="48"/>
    <x v="0"/>
    <n v="6"/>
  </r>
  <r>
    <x v="2"/>
    <x v="48"/>
    <x v="1"/>
    <n v="16"/>
  </r>
  <r>
    <x v="2"/>
    <x v="49"/>
    <x v="0"/>
    <n v="7"/>
  </r>
  <r>
    <x v="2"/>
    <x v="49"/>
    <x v="1"/>
    <n v="13"/>
  </r>
  <r>
    <x v="2"/>
    <x v="50"/>
    <x v="0"/>
    <n v="3"/>
  </r>
  <r>
    <x v="2"/>
    <x v="50"/>
    <x v="1"/>
    <n v="3"/>
  </r>
  <r>
    <x v="2"/>
    <x v="51"/>
    <x v="0"/>
    <n v="3"/>
  </r>
  <r>
    <x v="2"/>
    <x v="51"/>
    <x v="1"/>
    <n v="5"/>
  </r>
  <r>
    <x v="2"/>
    <x v="52"/>
    <x v="0"/>
    <n v="4"/>
  </r>
  <r>
    <x v="2"/>
    <x v="52"/>
    <x v="1"/>
    <n v="7"/>
  </r>
  <r>
    <x v="2"/>
    <x v="53"/>
    <x v="0"/>
    <n v="5"/>
  </r>
  <r>
    <x v="2"/>
    <x v="53"/>
    <x v="1"/>
    <n v="8"/>
  </r>
  <r>
    <x v="2"/>
    <x v="54"/>
    <x v="0"/>
    <n v="2"/>
  </r>
  <r>
    <x v="2"/>
    <x v="54"/>
    <x v="1"/>
    <n v="6"/>
  </r>
  <r>
    <x v="2"/>
    <x v="55"/>
    <x v="0"/>
    <n v="34"/>
  </r>
  <r>
    <x v="2"/>
    <x v="55"/>
    <x v="1"/>
    <n v="39"/>
  </r>
  <r>
    <x v="2"/>
    <x v="56"/>
    <x v="0"/>
    <n v="8"/>
  </r>
  <r>
    <x v="2"/>
    <x v="56"/>
    <x v="1"/>
    <n v="28"/>
  </r>
  <r>
    <x v="2"/>
    <x v="57"/>
    <x v="0"/>
    <n v="4"/>
  </r>
  <r>
    <x v="2"/>
    <x v="57"/>
    <x v="1"/>
    <n v="2"/>
  </r>
  <r>
    <x v="2"/>
    <x v="58"/>
    <x v="0"/>
    <n v="5"/>
  </r>
  <r>
    <x v="2"/>
    <x v="58"/>
    <x v="1"/>
    <n v="5"/>
  </r>
  <r>
    <x v="2"/>
    <x v="59"/>
    <x v="0"/>
    <n v="16"/>
  </r>
  <r>
    <x v="2"/>
    <x v="59"/>
    <x v="1"/>
    <n v="16"/>
  </r>
  <r>
    <x v="2"/>
    <x v="60"/>
    <x v="0"/>
    <n v="0"/>
  </r>
  <r>
    <x v="2"/>
    <x v="60"/>
    <x v="1"/>
    <n v="2"/>
  </r>
  <r>
    <x v="2"/>
    <x v="61"/>
    <x v="0"/>
    <n v="7"/>
  </r>
  <r>
    <x v="2"/>
    <x v="61"/>
    <x v="1"/>
    <n v="8"/>
  </r>
  <r>
    <x v="2"/>
    <x v="62"/>
    <x v="0"/>
    <n v="9"/>
  </r>
  <r>
    <x v="2"/>
    <x v="62"/>
    <x v="1"/>
    <n v="8"/>
  </r>
  <r>
    <x v="2"/>
    <x v="63"/>
    <x v="0"/>
    <n v="5"/>
  </r>
  <r>
    <x v="2"/>
    <x v="63"/>
    <x v="1"/>
    <n v="10"/>
  </r>
  <r>
    <x v="2"/>
    <x v="64"/>
    <x v="0"/>
    <n v="9"/>
  </r>
  <r>
    <x v="2"/>
    <x v="64"/>
    <x v="1"/>
    <n v="10"/>
  </r>
  <r>
    <x v="2"/>
    <x v="65"/>
    <x v="0"/>
    <n v="8"/>
  </r>
  <r>
    <x v="2"/>
    <x v="65"/>
    <x v="1"/>
    <n v="8"/>
  </r>
  <r>
    <x v="2"/>
    <x v="66"/>
    <x v="0"/>
    <n v="4"/>
  </r>
  <r>
    <x v="2"/>
    <x v="66"/>
    <x v="1"/>
    <n v="11"/>
  </r>
  <r>
    <x v="2"/>
    <x v="67"/>
    <x v="0"/>
    <n v="6"/>
  </r>
  <r>
    <x v="2"/>
    <x v="67"/>
    <x v="1"/>
    <n v="5"/>
  </r>
  <r>
    <x v="2"/>
    <x v="68"/>
    <x v="0"/>
    <n v="21"/>
  </r>
  <r>
    <x v="2"/>
    <x v="68"/>
    <x v="1"/>
    <n v="25"/>
  </r>
  <r>
    <x v="2"/>
    <x v="69"/>
    <x v="0"/>
    <n v="4"/>
  </r>
  <r>
    <x v="2"/>
    <x v="69"/>
    <x v="1"/>
    <n v="6"/>
  </r>
  <r>
    <x v="2"/>
    <x v="70"/>
    <x v="0"/>
    <n v="6"/>
  </r>
  <r>
    <x v="2"/>
    <x v="70"/>
    <x v="1"/>
    <n v="11"/>
  </r>
  <r>
    <x v="2"/>
    <x v="71"/>
    <x v="0"/>
    <n v="3"/>
  </r>
  <r>
    <x v="2"/>
    <x v="71"/>
    <x v="1"/>
    <n v="9"/>
  </r>
  <r>
    <x v="2"/>
    <x v="72"/>
    <x v="0"/>
    <n v="6"/>
  </r>
  <r>
    <x v="2"/>
    <x v="72"/>
    <x v="1"/>
    <n v="14"/>
  </r>
  <r>
    <x v="2"/>
    <x v="73"/>
    <x v="0"/>
    <n v="0"/>
  </r>
  <r>
    <x v="2"/>
    <x v="73"/>
    <x v="1"/>
    <n v="7"/>
  </r>
  <r>
    <x v="2"/>
    <x v="74"/>
    <x v="0"/>
    <n v="4"/>
  </r>
  <r>
    <x v="2"/>
    <x v="74"/>
    <x v="1"/>
    <n v="3"/>
  </r>
  <r>
    <x v="2"/>
    <x v="75"/>
    <x v="0"/>
    <n v="13"/>
  </r>
  <r>
    <x v="2"/>
    <x v="75"/>
    <x v="1"/>
    <n v="29"/>
  </r>
  <r>
    <x v="2"/>
    <x v="76"/>
    <x v="0"/>
    <n v="3"/>
  </r>
  <r>
    <x v="2"/>
    <x v="76"/>
    <x v="1"/>
    <n v="3"/>
  </r>
  <r>
    <x v="2"/>
    <x v="77"/>
    <x v="0"/>
    <n v="14"/>
  </r>
  <r>
    <x v="2"/>
    <x v="77"/>
    <x v="1"/>
    <n v="20"/>
  </r>
  <r>
    <x v="2"/>
    <x v="78"/>
    <x v="0"/>
    <n v="5"/>
  </r>
  <r>
    <x v="2"/>
    <x v="78"/>
    <x v="1"/>
    <n v="11"/>
  </r>
  <r>
    <x v="2"/>
    <x v="79"/>
    <x v="0"/>
    <n v="2"/>
  </r>
  <r>
    <x v="2"/>
    <x v="79"/>
    <x v="1"/>
    <n v="11"/>
  </r>
  <r>
    <x v="2"/>
    <x v="80"/>
    <x v="0"/>
    <n v="35"/>
  </r>
  <r>
    <x v="2"/>
    <x v="80"/>
    <x v="1"/>
    <n v="66"/>
  </r>
  <r>
    <x v="2"/>
    <x v="81"/>
    <x v="0"/>
    <n v="9"/>
  </r>
  <r>
    <x v="2"/>
    <x v="81"/>
    <x v="1"/>
    <n v="17"/>
  </r>
  <r>
    <x v="2"/>
    <x v="82"/>
    <x v="0"/>
    <n v="4"/>
  </r>
  <r>
    <x v="2"/>
    <x v="82"/>
    <x v="1"/>
    <n v="11"/>
  </r>
  <r>
    <x v="2"/>
    <x v="83"/>
    <x v="0"/>
    <n v="6"/>
  </r>
  <r>
    <x v="2"/>
    <x v="83"/>
    <x v="1"/>
    <n v="7"/>
  </r>
  <r>
    <x v="2"/>
    <x v="84"/>
    <x v="0"/>
    <n v="4"/>
  </r>
  <r>
    <x v="2"/>
    <x v="84"/>
    <x v="1"/>
    <n v="7"/>
  </r>
  <r>
    <x v="2"/>
    <x v="85"/>
    <x v="0"/>
    <n v="7"/>
  </r>
  <r>
    <x v="2"/>
    <x v="85"/>
    <x v="1"/>
    <n v="19"/>
  </r>
  <r>
    <x v="2"/>
    <x v="86"/>
    <x v="0"/>
    <n v="6"/>
  </r>
  <r>
    <x v="2"/>
    <x v="86"/>
    <x v="1"/>
    <n v="10"/>
  </r>
  <r>
    <x v="2"/>
    <x v="87"/>
    <x v="0"/>
    <n v="2"/>
  </r>
  <r>
    <x v="2"/>
    <x v="87"/>
    <x v="1"/>
    <n v="5"/>
  </r>
  <r>
    <x v="2"/>
    <x v="88"/>
    <x v="0"/>
    <n v="13"/>
  </r>
  <r>
    <x v="2"/>
    <x v="88"/>
    <x v="1"/>
    <n v="21"/>
  </r>
  <r>
    <x v="2"/>
    <x v="89"/>
    <x v="0"/>
    <n v="4"/>
  </r>
  <r>
    <x v="2"/>
    <x v="89"/>
    <x v="1"/>
    <n v="8"/>
  </r>
  <r>
    <x v="2"/>
    <x v="90"/>
    <x v="0"/>
    <n v="8"/>
  </r>
  <r>
    <x v="2"/>
    <x v="90"/>
    <x v="1"/>
    <n v="14"/>
  </r>
  <r>
    <x v="2"/>
    <x v="91"/>
    <x v="0"/>
    <n v="11"/>
  </r>
  <r>
    <x v="2"/>
    <x v="91"/>
    <x v="1"/>
    <n v="18"/>
  </r>
  <r>
    <x v="2"/>
    <x v="92"/>
    <x v="0"/>
    <n v="3"/>
  </r>
  <r>
    <x v="2"/>
    <x v="92"/>
    <x v="1"/>
    <n v="9"/>
  </r>
  <r>
    <x v="2"/>
    <x v="93"/>
    <x v="0"/>
    <n v="0"/>
  </r>
  <r>
    <x v="2"/>
    <x v="93"/>
    <x v="1"/>
    <n v="1"/>
  </r>
  <r>
    <x v="2"/>
    <x v="94"/>
    <x v="0"/>
    <n v="3"/>
  </r>
  <r>
    <x v="2"/>
    <x v="94"/>
    <x v="1"/>
    <n v="3"/>
  </r>
  <r>
    <x v="2"/>
    <x v="95"/>
    <x v="0"/>
    <n v="3"/>
  </r>
  <r>
    <x v="2"/>
    <x v="95"/>
    <x v="1"/>
    <n v="3"/>
  </r>
  <r>
    <x v="2"/>
    <x v="96"/>
    <x v="0"/>
    <n v="7"/>
  </r>
  <r>
    <x v="2"/>
    <x v="96"/>
    <x v="1"/>
    <n v="8"/>
  </r>
  <r>
    <x v="2"/>
    <x v="97"/>
    <x v="0"/>
    <n v="4"/>
  </r>
  <r>
    <x v="2"/>
    <x v="97"/>
    <x v="1"/>
    <n v="5"/>
  </r>
  <r>
    <x v="2"/>
    <x v="98"/>
    <x v="0"/>
    <n v="9"/>
  </r>
  <r>
    <x v="2"/>
    <x v="98"/>
    <x v="1"/>
    <n v="8"/>
  </r>
  <r>
    <x v="2"/>
    <x v="99"/>
    <x v="0"/>
    <n v="15"/>
  </r>
  <r>
    <x v="2"/>
    <x v="99"/>
    <x v="1"/>
    <n v="38"/>
  </r>
  <r>
    <x v="3"/>
    <x v="0"/>
    <x v="0"/>
    <n v="0"/>
  </r>
  <r>
    <x v="3"/>
    <x v="0"/>
    <x v="1"/>
    <n v="1"/>
  </r>
  <r>
    <x v="3"/>
    <x v="1"/>
    <x v="0"/>
    <n v="0"/>
  </r>
  <r>
    <x v="3"/>
    <x v="1"/>
    <x v="1"/>
    <n v="0"/>
  </r>
  <r>
    <x v="3"/>
    <x v="2"/>
    <x v="0"/>
    <n v="0"/>
  </r>
  <r>
    <x v="3"/>
    <x v="2"/>
    <x v="1"/>
    <n v="0"/>
  </r>
  <r>
    <x v="3"/>
    <x v="3"/>
    <x v="0"/>
    <n v="0"/>
  </r>
  <r>
    <x v="3"/>
    <x v="3"/>
    <x v="1"/>
    <n v="0"/>
  </r>
  <r>
    <x v="3"/>
    <x v="4"/>
    <x v="0"/>
    <n v="0"/>
  </r>
  <r>
    <x v="3"/>
    <x v="4"/>
    <x v="1"/>
    <n v="0"/>
  </r>
  <r>
    <x v="3"/>
    <x v="5"/>
    <x v="0"/>
    <n v="0"/>
  </r>
  <r>
    <x v="3"/>
    <x v="5"/>
    <x v="1"/>
    <n v="0"/>
  </r>
  <r>
    <x v="3"/>
    <x v="6"/>
    <x v="0"/>
    <n v="0"/>
  </r>
  <r>
    <x v="3"/>
    <x v="6"/>
    <x v="1"/>
    <n v="0"/>
  </r>
  <r>
    <x v="3"/>
    <x v="7"/>
    <x v="0"/>
    <n v="0"/>
  </r>
  <r>
    <x v="3"/>
    <x v="7"/>
    <x v="1"/>
    <n v="0"/>
  </r>
  <r>
    <x v="3"/>
    <x v="8"/>
    <x v="0"/>
    <n v="0"/>
  </r>
  <r>
    <x v="3"/>
    <x v="8"/>
    <x v="1"/>
    <n v="0"/>
  </r>
  <r>
    <x v="3"/>
    <x v="9"/>
    <x v="0"/>
    <n v="0"/>
  </r>
  <r>
    <x v="3"/>
    <x v="9"/>
    <x v="1"/>
    <n v="0"/>
  </r>
  <r>
    <x v="3"/>
    <x v="10"/>
    <x v="0"/>
    <n v="0"/>
  </r>
  <r>
    <x v="3"/>
    <x v="10"/>
    <x v="1"/>
    <n v="0"/>
  </r>
  <r>
    <x v="3"/>
    <x v="11"/>
    <x v="0"/>
    <n v="0"/>
  </r>
  <r>
    <x v="3"/>
    <x v="11"/>
    <x v="1"/>
    <n v="0"/>
  </r>
  <r>
    <x v="3"/>
    <x v="12"/>
    <x v="0"/>
    <n v="0"/>
  </r>
  <r>
    <x v="3"/>
    <x v="12"/>
    <x v="1"/>
    <n v="0"/>
  </r>
  <r>
    <x v="3"/>
    <x v="13"/>
    <x v="0"/>
    <n v="0"/>
  </r>
  <r>
    <x v="3"/>
    <x v="13"/>
    <x v="1"/>
    <n v="0"/>
  </r>
  <r>
    <x v="3"/>
    <x v="14"/>
    <x v="0"/>
    <n v="0"/>
  </r>
  <r>
    <x v="3"/>
    <x v="14"/>
    <x v="1"/>
    <n v="0"/>
  </r>
  <r>
    <x v="3"/>
    <x v="15"/>
    <x v="0"/>
    <n v="0"/>
  </r>
  <r>
    <x v="3"/>
    <x v="15"/>
    <x v="1"/>
    <n v="0"/>
  </r>
  <r>
    <x v="3"/>
    <x v="16"/>
    <x v="0"/>
    <n v="0"/>
  </r>
  <r>
    <x v="3"/>
    <x v="16"/>
    <x v="1"/>
    <n v="0"/>
  </r>
  <r>
    <x v="3"/>
    <x v="17"/>
    <x v="0"/>
    <n v="0"/>
  </r>
  <r>
    <x v="3"/>
    <x v="17"/>
    <x v="1"/>
    <n v="0"/>
  </r>
  <r>
    <x v="3"/>
    <x v="18"/>
    <x v="0"/>
    <n v="0"/>
  </r>
  <r>
    <x v="3"/>
    <x v="18"/>
    <x v="1"/>
    <n v="0"/>
  </r>
  <r>
    <x v="3"/>
    <x v="19"/>
    <x v="0"/>
    <n v="0"/>
  </r>
  <r>
    <x v="3"/>
    <x v="19"/>
    <x v="1"/>
    <n v="0"/>
  </r>
  <r>
    <x v="3"/>
    <x v="20"/>
    <x v="0"/>
    <n v="0"/>
  </r>
  <r>
    <x v="3"/>
    <x v="20"/>
    <x v="1"/>
    <n v="0"/>
  </r>
  <r>
    <x v="3"/>
    <x v="21"/>
    <x v="0"/>
    <n v="0"/>
  </r>
  <r>
    <x v="3"/>
    <x v="21"/>
    <x v="1"/>
    <n v="0"/>
  </r>
  <r>
    <x v="3"/>
    <x v="22"/>
    <x v="0"/>
    <n v="0"/>
  </r>
  <r>
    <x v="3"/>
    <x v="22"/>
    <x v="1"/>
    <n v="0"/>
  </r>
  <r>
    <x v="3"/>
    <x v="23"/>
    <x v="0"/>
    <n v="0"/>
  </r>
  <r>
    <x v="3"/>
    <x v="23"/>
    <x v="1"/>
    <n v="0"/>
  </r>
  <r>
    <x v="3"/>
    <x v="24"/>
    <x v="0"/>
    <n v="0"/>
  </r>
  <r>
    <x v="3"/>
    <x v="24"/>
    <x v="1"/>
    <n v="0"/>
  </r>
  <r>
    <x v="3"/>
    <x v="25"/>
    <x v="0"/>
    <n v="0"/>
  </r>
  <r>
    <x v="3"/>
    <x v="25"/>
    <x v="1"/>
    <n v="0"/>
  </r>
  <r>
    <x v="3"/>
    <x v="26"/>
    <x v="0"/>
    <n v="0"/>
  </r>
  <r>
    <x v="3"/>
    <x v="26"/>
    <x v="1"/>
    <n v="0"/>
  </r>
  <r>
    <x v="3"/>
    <x v="27"/>
    <x v="0"/>
    <n v="0"/>
  </r>
  <r>
    <x v="3"/>
    <x v="27"/>
    <x v="1"/>
    <n v="0"/>
  </r>
  <r>
    <x v="3"/>
    <x v="28"/>
    <x v="0"/>
    <n v="0"/>
  </r>
  <r>
    <x v="3"/>
    <x v="28"/>
    <x v="1"/>
    <n v="0"/>
  </r>
  <r>
    <x v="3"/>
    <x v="29"/>
    <x v="0"/>
    <n v="0"/>
  </r>
  <r>
    <x v="3"/>
    <x v="29"/>
    <x v="1"/>
    <n v="0"/>
  </r>
  <r>
    <x v="3"/>
    <x v="30"/>
    <x v="0"/>
    <n v="0"/>
  </r>
  <r>
    <x v="3"/>
    <x v="30"/>
    <x v="1"/>
    <n v="0"/>
  </r>
  <r>
    <x v="3"/>
    <x v="31"/>
    <x v="0"/>
    <n v="0"/>
  </r>
  <r>
    <x v="3"/>
    <x v="31"/>
    <x v="1"/>
    <n v="0"/>
  </r>
  <r>
    <x v="3"/>
    <x v="32"/>
    <x v="0"/>
    <n v="0"/>
  </r>
  <r>
    <x v="3"/>
    <x v="32"/>
    <x v="1"/>
    <n v="0"/>
  </r>
  <r>
    <x v="3"/>
    <x v="33"/>
    <x v="0"/>
    <n v="0"/>
  </r>
  <r>
    <x v="3"/>
    <x v="33"/>
    <x v="1"/>
    <n v="0"/>
  </r>
  <r>
    <x v="3"/>
    <x v="34"/>
    <x v="0"/>
    <n v="0"/>
  </r>
  <r>
    <x v="3"/>
    <x v="34"/>
    <x v="1"/>
    <n v="0"/>
  </r>
  <r>
    <x v="3"/>
    <x v="35"/>
    <x v="0"/>
    <n v="0"/>
  </r>
  <r>
    <x v="3"/>
    <x v="35"/>
    <x v="1"/>
    <n v="0"/>
  </r>
  <r>
    <x v="3"/>
    <x v="36"/>
    <x v="0"/>
    <n v="0"/>
  </r>
  <r>
    <x v="3"/>
    <x v="36"/>
    <x v="1"/>
    <n v="0"/>
  </r>
  <r>
    <x v="3"/>
    <x v="37"/>
    <x v="0"/>
    <n v="0"/>
  </r>
  <r>
    <x v="3"/>
    <x v="37"/>
    <x v="1"/>
    <n v="0"/>
  </r>
  <r>
    <x v="3"/>
    <x v="38"/>
    <x v="0"/>
    <n v="0"/>
  </r>
  <r>
    <x v="3"/>
    <x v="38"/>
    <x v="1"/>
    <n v="0"/>
  </r>
  <r>
    <x v="3"/>
    <x v="39"/>
    <x v="0"/>
    <n v="0"/>
  </r>
  <r>
    <x v="3"/>
    <x v="39"/>
    <x v="1"/>
    <n v="0"/>
  </r>
  <r>
    <x v="3"/>
    <x v="40"/>
    <x v="0"/>
    <n v="0"/>
  </r>
  <r>
    <x v="3"/>
    <x v="40"/>
    <x v="1"/>
    <n v="0"/>
  </r>
  <r>
    <x v="3"/>
    <x v="41"/>
    <x v="0"/>
    <n v="0"/>
  </r>
  <r>
    <x v="3"/>
    <x v="41"/>
    <x v="1"/>
    <n v="0"/>
  </r>
  <r>
    <x v="3"/>
    <x v="42"/>
    <x v="0"/>
    <n v="0"/>
  </r>
  <r>
    <x v="3"/>
    <x v="42"/>
    <x v="1"/>
    <n v="0"/>
  </r>
  <r>
    <x v="3"/>
    <x v="43"/>
    <x v="0"/>
    <n v="0"/>
  </r>
  <r>
    <x v="3"/>
    <x v="43"/>
    <x v="1"/>
    <n v="0"/>
  </r>
  <r>
    <x v="3"/>
    <x v="44"/>
    <x v="0"/>
    <n v="0"/>
  </r>
  <r>
    <x v="3"/>
    <x v="44"/>
    <x v="1"/>
    <n v="0"/>
  </r>
  <r>
    <x v="3"/>
    <x v="45"/>
    <x v="0"/>
    <n v="0"/>
  </r>
  <r>
    <x v="3"/>
    <x v="45"/>
    <x v="1"/>
    <n v="0"/>
  </r>
  <r>
    <x v="3"/>
    <x v="46"/>
    <x v="0"/>
    <n v="0"/>
  </r>
  <r>
    <x v="3"/>
    <x v="46"/>
    <x v="1"/>
    <n v="0"/>
  </r>
  <r>
    <x v="3"/>
    <x v="47"/>
    <x v="0"/>
    <n v="0"/>
  </r>
  <r>
    <x v="3"/>
    <x v="47"/>
    <x v="1"/>
    <n v="0"/>
  </r>
  <r>
    <x v="3"/>
    <x v="48"/>
    <x v="0"/>
    <n v="0"/>
  </r>
  <r>
    <x v="3"/>
    <x v="48"/>
    <x v="1"/>
    <n v="0"/>
  </r>
  <r>
    <x v="3"/>
    <x v="49"/>
    <x v="0"/>
    <n v="0"/>
  </r>
  <r>
    <x v="3"/>
    <x v="49"/>
    <x v="1"/>
    <n v="0"/>
  </r>
  <r>
    <x v="3"/>
    <x v="50"/>
    <x v="0"/>
    <n v="0"/>
  </r>
  <r>
    <x v="3"/>
    <x v="50"/>
    <x v="1"/>
    <n v="0"/>
  </r>
  <r>
    <x v="3"/>
    <x v="51"/>
    <x v="0"/>
    <n v="0"/>
  </r>
  <r>
    <x v="3"/>
    <x v="51"/>
    <x v="1"/>
    <n v="0"/>
  </r>
  <r>
    <x v="3"/>
    <x v="52"/>
    <x v="0"/>
    <n v="0"/>
  </r>
  <r>
    <x v="3"/>
    <x v="52"/>
    <x v="1"/>
    <n v="0"/>
  </r>
  <r>
    <x v="3"/>
    <x v="53"/>
    <x v="0"/>
    <n v="0"/>
  </r>
  <r>
    <x v="3"/>
    <x v="53"/>
    <x v="1"/>
    <n v="0"/>
  </r>
  <r>
    <x v="3"/>
    <x v="54"/>
    <x v="0"/>
    <n v="0"/>
  </r>
  <r>
    <x v="3"/>
    <x v="54"/>
    <x v="1"/>
    <n v="0"/>
  </r>
  <r>
    <x v="3"/>
    <x v="55"/>
    <x v="0"/>
    <n v="0"/>
  </r>
  <r>
    <x v="3"/>
    <x v="55"/>
    <x v="1"/>
    <n v="0"/>
  </r>
  <r>
    <x v="3"/>
    <x v="56"/>
    <x v="0"/>
    <n v="0"/>
  </r>
  <r>
    <x v="3"/>
    <x v="56"/>
    <x v="1"/>
    <n v="0"/>
  </r>
  <r>
    <x v="3"/>
    <x v="57"/>
    <x v="0"/>
    <n v="0"/>
  </r>
  <r>
    <x v="3"/>
    <x v="57"/>
    <x v="1"/>
    <n v="0"/>
  </r>
  <r>
    <x v="3"/>
    <x v="58"/>
    <x v="0"/>
    <n v="0"/>
  </r>
  <r>
    <x v="3"/>
    <x v="58"/>
    <x v="1"/>
    <n v="0"/>
  </r>
  <r>
    <x v="3"/>
    <x v="59"/>
    <x v="0"/>
    <n v="0"/>
  </r>
  <r>
    <x v="3"/>
    <x v="59"/>
    <x v="1"/>
    <n v="0"/>
  </r>
  <r>
    <x v="3"/>
    <x v="60"/>
    <x v="0"/>
    <n v="0"/>
  </r>
  <r>
    <x v="3"/>
    <x v="60"/>
    <x v="1"/>
    <n v="0"/>
  </r>
  <r>
    <x v="3"/>
    <x v="61"/>
    <x v="0"/>
    <n v="0"/>
  </r>
  <r>
    <x v="3"/>
    <x v="61"/>
    <x v="1"/>
    <n v="0"/>
  </r>
  <r>
    <x v="3"/>
    <x v="62"/>
    <x v="0"/>
    <n v="0"/>
  </r>
  <r>
    <x v="3"/>
    <x v="62"/>
    <x v="1"/>
    <n v="0"/>
  </r>
  <r>
    <x v="3"/>
    <x v="63"/>
    <x v="0"/>
    <n v="0"/>
  </r>
  <r>
    <x v="3"/>
    <x v="63"/>
    <x v="1"/>
    <n v="0"/>
  </r>
  <r>
    <x v="3"/>
    <x v="64"/>
    <x v="0"/>
    <n v="0"/>
  </r>
  <r>
    <x v="3"/>
    <x v="64"/>
    <x v="1"/>
    <n v="0"/>
  </r>
  <r>
    <x v="3"/>
    <x v="65"/>
    <x v="0"/>
    <n v="0"/>
  </r>
  <r>
    <x v="3"/>
    <x v="65"/>
    <x v="1"/>
    <n v="0"/>
  </r>
  <r>
    <x v="3"/>
    <x v="66"/>
    <x v="0"/>
    <n v="0"/>
  </r>
  <r>
    <x v="3"/>
    <x v="66"/>
    <x v="1"/>
    <n v="0"/>
  </r>
  <r>
    <x v="3"/>
    <x v="67"/>
    <x v="0"/>
    <n v="0"/>
  </r>
  <r>
    <x v="3"/>
    <x v="67"/>
    <x v="1"/>
    <n v="0"/>
  </r>
  <r>
    <x v="3"/>
    <x v="68"/>
    <x v="0"/>
    <n v="0"/>
  </r>
  <r>
    <x v="3"/>
    <x v="68"/>
    <x v="1"/>
    <n v="0"/>
  </r>
  <r>
    <x v="3"/>
    <x v="69"/>
    <x v="0"/>
    <n v="0"/>
  </r>
  <r>
    <x v="3"/>
    <x v="69"/>
    <x v="1"/>
    <n v="0"/>
  </r>
  <r>
    <x v="3"/>
    <x v="70"/>
    <x v="0"/>
    <n v="0"/>
  </r>
  <r>
    <x v="3"/>
    <x v="70"/>
    <x v="1"/>
    <n v="0"/>
  </r>
  <r>
    <x v="3"/>
    <x v="71"/>
    <x v="0"/>
    <n v="0"/>
  </r>
  <r>
    <x v="3"/>
    <x v="71"/>
    <x v="1"/>
    <n v="0"/>
  </r>
  <r>
    <x v="3"/>
    <x v="72"/>
    <x v="0"/>
    <n v="0"/>
  </r>
  <r>
    <x v="3"/>
    <x v="72"/>
    <x v="1"/>
    <n v="0"/>
  </r>
  <r>
    <x v="3"/>
    <x v="73"/>
    <x v="0"/>
    <n v="0"/>
  </r>
  <r>
    <x v="3"/>
    <x v="73"/>
    <x v="1"/>
    <n v="0"/>
  </r>
  <r>
    <x v="3"/>
    <x v="74"/>
    <x v="0"/>
    <n v="0"/>
  </r>
  <r>
    <x v="3"/>
    <x v="74"/>
    <x v="1"/>
    <n v="0"/>
  </r>
  <r>
    <x v="3"/>
    <x v="75"/>
    <x v="0"/>
    <n v="0"/>
  </r>
  <r>
    <x v="3"/>
    <x v="75"/>
    <x v="1"/>
    <n v="0"/>
  </r>
  <r>
    <x v="3"/>
    <x v="76"/>
    <x v="0"/>
    <n v="0"/>
  </r>
  <r>
    <x v="3"/>
    <x v="76"/>
    <x v="1"/>
    <n v="0"/>
  </r>
  <r>
    <x v="3"/>
    <x v="77"/>
    <x v="0"/>
    <n v="0"/>
  </r>
  <r>
    <x v="3"/>
    <x v="77"/>
    <x v="1"/>
    <n v="0"/>
  </r>
  <r>
    <x v="3"/>
    <x v="78"/>
    <x v="0"/>
    <n v="0"/>
  </r>
  <r>
    <x v="3"/>
    <x v="78"/>
    <x v="1"/>
    <n v="0"/>
  </r>
  <r>
    <x v="3"/>
    <x v="79"/>
    <x v="0"/>
    <n v="0"/>
  </r>
  <r>
    <x v="3"/>
    <x v="79"/>
    <x v="1"/>
    <n v="0"/>
  </r>
  <r>
    <x v="3"/>
    <x v="80"/>
    <x v="0"/>
    <n v="0"/>
  </r>
  <r>
    <x v="3"/>
    <x v="80"/>
    <x v="1"/>
    <n v="1"/>
  </r>
  <r>
    <x v="3"/>
    <x v="81"/>
    <x v="0"/>
    <n v="0"/>
  </r>
  <r>
    <x v="3"/>
    <x v="81"/>
    <x v="1"/>
    <n v="0"/>
  </r>
  <r>
    <x v="3"/>
    <x v="82"/>
    <x v="0"/>
    <n v="0"/>
  </r>
  <r>
    <x v="3"/>
    <x v="82"/>
    <x v="1"/>
    <n v="0"/>
  </r>
  <r>
    <x v="3"/>
    <x v="83"/>
    <x v="0"/>
    <n v="0"/>
  </r>
  <r>
    <x v="3"/>
    <x v="83"/>
    <x v="1"/>
    <n v="0"/>
  </r>
  <r>
    <x v="3"/>
    <x v="84"/>
    <x v="0"/>
    <n v="0"/>
  </r>
  <r>
    <x v="3"/>
    <x v="84"/>
    <x v="1"/>
    <n v="0"/>
  </r>
  <r>
    <x v="3"/>
    <x v="85"/>
    <x v="0"/>
    <n v="0"/>
  </r>
  <r>
    <x v="3"/>
    <x v="85"/>
    <x v="1"/>
    <n v="0"/>
  </r>
  <r>
    <x v="3"/>
    <x v="86"/>
    <x v="0"/>
    <n v="0"/>
  </r>
  <r>
    <x v="3"/>
    <x v="86"/>
    <x v="1"/>
    <n v="0"/>
  </r>
  <r>
    <x v="3"/>
    <x v="87"/>
    <x v="0"/>
    <n v="0"/>
  </r>
  <r>
    <x v="3"/>
    <x v="87"/>
    <x v="1"/>
    <n v="0"/>
  </r>
  <r>
    <x v="3"/>
    <x v="88"/>
    <x v="0"/>
    <n v="0"/>
  </r>
  <r>
    <x v="3"/>
    <x v="88"/>
    <x v="1"/>
    <n v="0"/>
  </r>
  <r>
    <x v="3"/>
    <x v="89"/>
    <x v="0"/>
    <n v="0"/>
  </r>
  <r>
    <x v="3"/>
    <x v="89"/>
    <x v="1"/>
    <n v="0"/>
  </r>
  <r>
    <x v="3"/>
    <x v="90"/>
    <x v="0"/>
    <n v="0"/>
  </r>
  <r>
    <x v="3"/>
    <x v="90"/>
    <x v="1"/>
    <n v="0"/>
  </r>
  <r>
    <x v="3"/>
    <x v="91"/>
    <x v="0"/>
    <n v="0"/>
  </r>
  <r>
    <x v="3"/>
    <x v="91"/>
    <x v="1"/>
    <n v="0"/>
  </r>
  <r>
    <x v="3"/>
    <x v="92"/>
    <x v="0"/>
    <n v="0"/>
  </r>
  <r>
    <x v="3"/>
    <x v="92"/>
    <x v="1"/>
    <n v="0"/>
  </r>
  <r>
    <x v="3"/>
    <x v="93"/>
    <x v="0"/>
    <n v="0"/>
  </r>
  <r>
    <x v="3"/>
    <x v="93"/>
    <x v="1"/>
    <n v="0"/>
  </r>
  <r>
    <x v="3"/>
    <x v="94"/>
    <x v="0"/>
    <n v="0"/>
  </r>
  <r>
    <x v="3"/>
    <x v="94"/>
    <x v="1"/>
    <n v="0"/>
  </r>
  <r>
    <x v="3"/>
    <x v="95"/>
    <x v="0"/>
    <n v="0"/>
  </r>
  <r>
    <x v="3"/>
    <x v="95"/>
    <x v="1"/>
    <n v="0"/>
  </r>
  <r>
    <x v="3"/>
    <x v="96"/>
    <x v="0"/>
    <n v="0"/>
  </r>
  <r>
    <x v="3"/>
    <x v="96"/>
    <x v="1"/>
    <n v="0"/>
  </r>
  <r>
    <x v="3"/>
    <x v="97"/>
    <x v="0"/>
    <n v="0"/>
  </r>
  <r>
    <x v="3"/>
    <x v="97"/>
    <x v="1"/>
    <n v="0"/>
  </r>
  <r>
    <x v="3"/>
    <x v="98"/>
    <x v="0"/>
    <n v="0"/>
  </r>
  <r>
    <x v="3"/>
    <x v="98"/>
    <x v="1"/>
    <n v="0"/>
  </r>
  <r>
    <x v="3"/>
    <x v="99"/>
    <x v="0"/>
    <n v="0"/>
  </r>
  <r>
    <x v="3"/>
    <x v="99"/>
    <x v="1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2376">
  <r>
    <x v="0"/>
    <x v="0"/>
    <x v="0"/>
    <x v="0"/>
    <n v="1841"/>
  </r>
  <r>
    <x v="0"/>
    <x v="0"/>
    <x v="0"/>
    <x v="1"/>
    <n v="626"/>
  </r>
  <r>
    <x v="0"/>
    <x v="0"/>
    <x v="1"/>
    <x v="0"/>
    <n v="418"/>
  </r>
  <r>
    <x v="0"/>
    <x v="0"/>
    <x v="1"/>
    <x v="1"/>
    <n v="230"/>
  </r>
  <r>
    <x v="0"/>
    <x v="0"/>
    <x v="2"/>
    <x v="0"/>
    <n v="106"/>
  </r>
  <r>
    <x v="0"/>
    <x v="0"/>
    <x v="2"/>
    <x v="1"/>
    <n v="62"/>
  </r>
  <r>
    <x v="0"/>
    <x v="0"/>
    <x v="3"/>
    <x v="0"/>
    <n v="8"/>
  </r>
  <r>
    <x v="0"/>
    <x v="0"/>
    <x v="3"/>
    <x v="1"/>
    <n v="0"/>
  </r>
  <r>
    <x v="0"/>
    <x v="0"/>
    <x v="4"/>
    <x v="0"/>
    <n v="64"/>
  </r>
  <r>
    <x v="0"/>
    <x v="0"/>
    <x v="4"/>
    <x v="1"/>
    <n v="55"/>
  </r>
  <r>
    <x v="0"/>
    <x v="0"/>
    <x v="5"/>
    <x v="0"/>
    <n v="13"/>
  </r>
  <r>
    <x v="0"/>
    <x v="0"/>
    <x v="5"/>
    <x v="1"/>
    <n v="0"/>
  </r>
  <r>
    <x v="0"/>
    <x v="0"/>
    <x v="6"/>
    <x v="0"/>
    <n v="0"/>
  </r>
  <r>
    <x v="0"/>
    <x v="0"/>
    <x v="6"/>
    <x v="1"/>
    <n v="0"/>
  </r>
  <r>
    <x v="0"/>
    <x v="0"/>
    <x v="7"/>
    <x v="0"/>
    <n v="0"/>
  </r>
  <r>
    <x v="0"/>
    <x v="0"/>
    <x v="7"/>
    <x v="1"/>
    <n v="0"/>
  </r>
  <r>
    <x v="0"/>
    <x v="0"/>
    <x v="8"/>
    <x v="0"/>
    <n v="49"/>
  </r>
  <r>
    <x v="0"/>
    <x v="0"/>
    <x v="8"/>
    <x v="1"/>
    <n v="3"/>
  </r>
  <r>
    <x v="0"/>
    <x v="0"/>
    <x v="9"/>
    <x v="0"/>
    <n v="18"/>
  </r>
  <r>
    <x v="0"/>
    <x v="0"/>
    <x v="9"/>
    <x v="1"/>
    <n v="0"/>
  </r>
  <r>
    <x v="0"/>
    <x v="0"/>
    <x v="10"/>
    <x v="0"/>
    <n v="11"/>
  </r>
  <r>
    <x v="0"/>
    <x v="0"/>
    <x v="10"/>
    <x v="1"/>
    <n v="8"/>
  </r>
  <r>
    <x v="0"/>
    <x v="0"/>
    <x v="11"/>
    <x v="0"/>
    <n v="0"/>
  </r>
  <r>
    <x v="0"/>
    <x v="0"/>
    <x v="11"/>
    <x v="1"/>
    <n v="0"/>
  </r>
  <r>
    <x v="0"/>
    <x v="0"/>
    <x v="12"/>
    <x v="0"/>
    <n v="11"/>
  </r>
  <r>
    <x v="0"/>
    <x v="0"/>
    <x v="12"/>
    <x v="1"/>
    <n v="2"/>
  </r>
  <r>
    <x v="0"/>
    <x v="0"/>
    <x v="13"/>
    <x v="0"/>
    <n v="0"/>
  </r>
  <r>
    <x v="0"/>
    <x v="0"/>
    <x v="13"/>
    <x v="1"/>
    <n v="0"/>
  </r>
  <r>
    <x v="0"/>
    <x v="0"/>
    <x v="14"/>
    <x v="0"/>
    <n v="6"/>
  </r>
  <r>
    <x v="0"/>
    <x v="0"/>
    <x v="14"/>
    <x v="1"/>
    <n v="0"/>
  </r>
  <r>
    <x v="0"/>
    <x v="0"/>
    <x v="15"/>
    <x v="0"/>
    <n v="70"/>
  </r>
  <r>
    <x v="0"/>
    <x v="0"/>
    <x v="15"/>
    <x v="1"/>
    <n v="15"/>
  </r>
  <r>
    <x v="0"/>
    <x v="0"/>
    <x v="16"/>
    <x v="0"/>
    <n v="26"/>
  </r>
  <r>
    <x v="0"/>
    <x v="0"/>
    <x v="16"/>
    <x v="1"/>
    <n v="0"/>
  </r>
  <r>
    <x v="0"/>
    <x v="0"/>
    <x v="17"/>
    <x v="0"/>
    <n v="0"/>
  </r>
  <r>
    <x v="0"/>
    <x v="0"/>
    <x v="17"/>
    <x v="1"/>
    <n v="0"/>
  </r>
  <r>
    <x v="0"/>
    <x v="0"/>
    <x v="18"/>
    <x v="0"/>
    <n v="0"/>
  </r>
  <r>
    <x v="0"/>
    <x v="0"/>
    <x v="18"/>
    <x v="1"/>
    <n v="0"/>
  </r>
  <r>
    <x v="0"/>
    <x v="0"/>
    <x v="19"/>
    <x v="0"/>
    <n v="0"/>
  </r>
  <r>
    <x v="0"/>
    <x v="0"/>
    <x v="19"/>
    <x v="1"/>
    <n v="0"/>
  </r>
  <r>
    <x v="0"/>
    <x v="0"/>
    <x v="20"/>
    <x v="0"/>
    <n v="2"/>
  </r>
  <r>
    <x v="0"/>
    <x v="0"/>
    <x v="20"/>
    <x v="1"/>
    <n v="0"/>
  </r>
  <r>
    <x v="0"/>
    <x v="0"/>
    <x v="21"/>
    <x v="0"/>
    <n v="10"/>
  </r>
  <r>
    <x v="0"/>
    <x v="0"/>
    <x v="21"/>
    <x v="1"/>
    <n v="0"/>
  </r>
  <r>
    <x v="0"/>
    <x v="0"/>
    <x v="22"/>
    <x v="0"/>
    <n v="20"/>
  </r>
  <r>
    <x v="0"/>
    <x v="0"/>
    <x v="22"/>
    <x v="1"/>
    <n v="15"/>
  </r>
  <r>
    <x v="0"/>
    <x v="0"/>
    <x v="23"/>
    <x v="0"/>
    <n v="7"/>
  </r>
  <r>
    <x v="0"/>
    <x v="0"/>
    <x v="23"/>
    <x v="1"/>
    <n v="0"/>
  </r>
  <r>
    <x v="0"/>
    <x v="0"/>
    <x v="24"/>
    <x v="0"/>
    <n v="10"/>
  </r>
  <r>
    <x v="0"/>
    <x v="0"/>
    <x v="24"/>
    <x v="1"/>
    <n v="0"/>
  </r>
  <r>
    <x v="0"/>
    <x v="0"/>
    <x v="25"/>
    <x v="0"/>
    <n v="38"/>
  </r>
  <r>
    <x v="0"/>
    <x v="0"/>
    <x v="25"/>
    <x v="1"/>
    <n v="18"/>
  </r>
  <r>
    <x v="0"/>
    <x v="0"/>
    <x v="26"/>
    <x v="0"/>
    <n v="37"/>
  </r>
  <r>
    <x v="0"/>
    <x v="0"/>
    <x v="26"/>
    <x v="1"/>
    <n v="0"/>
  </r>
  <r>
    <x v="0"/>
    <x v="0"/>
    <x v="27"/>
    <x v="0"/>
    <n v="22"/>
  </r>
  <r>
    <x v="0"/>
    <x v="0"/>
    <x v="27"/>
    <x v="1"/>
    <n v="6"/>
  </r>
  <r>
    <x v="0"/>
    <x v="0"/>
    <x v="28"/>
    <x v="0"/>
    <n v="62"/>
  </r>
  <r>
    <x v="0"/>
    <x v="0"/>
    <x v="28"/>
    <x v="1"/>
    <n v="7"/>
  </r>
  <r>
    <x v="0"/>
    <x v="0"/>
    <x v="29"/>
    <x v="0"/>
    <n v="29"/>
  </r>
  <r>
    <x v="0"/>
    <x v="0"/>
    <x v="29"/>
    <x v="1"/>
    <n v="6"/>
  </r>
  <r>
    <x v="0"/>
    <x v="0"/>
    <x v="30"/>
    <x v="0"/>
    <n v="0"/>
  </r>
  <r>
    <x v="0"/>
    <x v="0"/>
    <x v="30"/>
    <x v="1"/>
    <n v="0"/>
  </r>
  <r>
    <x v="0"/>
    <x v="0"/>
    <x v="31"/>
    <x v="0"/>
    <n v="16"/>
  </r>
  <r>
    <x v="0"/>
    <x v="0"/>
    <x v="31"/>
    <x v="1"/>
    <n v="14"/>
  </r>
  <r>
    <x v="0"/>
    <x v="0"/>
    <x v="32"/>
    <x v="0"/>
    <n v="0"/>
  </r>
  <r>
    <x v="0"/>
    <x v="0"/>
    <x v="32"/>
    <x v="1"/>
    <n v="0"/>
  </r>
  <r>
    <x v="0"/>
    <x v="0"/>
    <x v="33"/>
    <x v="0"/>
    <n v="52"/>
  </r>
  <r>
    <x v="0"/>
    <x v="0"/>
    <x v="33"/>
    <x v="1"/>
    <n v="43"/>
  </r>
  <r>
    <x v="0"/>
    <x v="0"/>
    <x v="34"/>
    <x v="0"/>
    <n v="0"/>
  </r>
  <r>
    <x v="0"/>
    <x v="0"/>
    <x v="34"/>
    <x v="1"/>
    <n v="0"/>
  </r>
  <r>
    <x v="0"/>
    <x v="0"/>
    <x v="35"/>
    <x v="0"/>
    <n v="1"/>
  </r>
  <r>
    <x v="0"/>
    <x v="0"/>
    <x v="35"/>
    <x v="1"/>
    <n v="0"/>
  </r>
  <r>
    <x v="0"/>
    <x v="0"/>
    <x v="36"/>
    <x v="0"/>
    <n v="14"/>
  </r>
  <r>
    <x v="0"/>
    <x v="0"/>
    <x v="36"/>
    <x v="1"/>
    <n v="6"/>
  </r>
  <r>
    <x v="0"/>
    <x v="0"/>
    <x v="37"/>
    <x v="0"/>
    <n v="10"/>
  </r>
  <r>
    <x v="0"/>
    <x v="0"/>
    <x v="37"/>
    <x v="1"/>
    <n v="3"/>
  </r>
  <r>
    <x v="0"/>
    <x v="0"/>
    <x v="38"/>
    <x v="0"/>
    <n v="20"/>
  </r>
  <r>
    <x v="0"/>
    <x v="0"/>
    <x v="38"/>
    <x v="1"/>
    <n v="4"/>
  </r>
  <r>
    <x v="0"/>
    <x v="0"/>
    <x v="39"/>
    <x v="0"/>
    <n v="0"/>
  </r>
  <r>
    <x v="0"/>
    <x v="0"/>
    <x v="39"/>
    <x v="1"/>
    <n v="0"/>
  </r>
  <r>
    <x v="0"/>
    <x v="0"/>
    <x v="40"/>
    <x v="0"/>
    <n v="18"/>
  </r>
  <r>
    <x v="0"/>
    <x v="0"/>
    <x v="40"/>
    <x v="1"/>
    <n v="0"/>
  </r>
  <r>
    <x v="0"/>
    <x v="0"/>
    <x v="41"/>
    <x v="0"/>
    <n v="5"/>
  </r>
  <r>
    <x v="0"/>
    <x v="0"/>
    <x v="41"/>
    <x v="1"/>
    <n v="0"/>
  </r>
  <r>
    <x v="0"/>
    <x v="0"/>
    <x v="42"/>
    <x v="0"/>
    <n v="5"/>
  </r>
  <r>
    <x v="0"/>
    <x v="0"/>
    <x v="42"/>
    <x v="1"/>
    <n v="0"/>
  </r>
  <r>
    <x v="0"/>
    <x v="0"/>
    <x v="43"/>
    <x v="0"/>
    <n v="13"/>
  </r>
  <r>
    <x v="0"/>
    <x v="0"/>
    <x v="43"/>
    <x v="1"/>
    <n v="8"/>
  </r>
  <r>
    <x v="0"/>
    <x v="0"/>
    <x v="44"/>
    <x v="0"/>
    <n v="0"/>
  </r>
  <r>
    <x v="0"/>
    <x v="0"/>
    <x v="44"/>
    <x v="1"/>
    <n v="0"/>
  </r>
  <r>
    <x v="0"/>
    <x v="0"/>
    <x v="45"/>
    <x v="0"/>
    <n v="0"/>
  </r>
  <r>
    <x v="0"/>
    <x v="0"/>
    <x v="45"/>
    <x v="1"/>
    <n v="0"/>
  </r>
  <r>
    <x v="0"/>
    <x v="0"/>
    <x v="46"/>
    <x v="0"/>
    <n v="8"/>
  </r>
  <r>
    <x v="0"/>
    <x v="0"/>
    <x v="46"/>
    <x v="1"/>
    <n v="0"/>
  </r>
  <r>
    <x v="0"/>
    <x v="0"/>
    <x v="47"/>
    <x v="0"/>
    <n v="2"/>
  </r>
  <r>
    <x v="0"/>
    <x v="0"/>
    <x v="47"/>
    <x v="1"/>
    <n v="0"/>
  </r>
  <r>
    <x v="0"/>
    <x v="0"/>
    <x v="48"/>
    <x v="0"/>
    <n v="0"/>
  </r>
  <r>
    <x v="0"/>
    <x v="0"/>
    <x v="48"/>
    <x v="1"/>
    <n v="0"/>
  </r>
  <r>
    <x v="0"/>
    <x v="0"/>
    <x v="49"/>
    <x v="0"/>
    <n v="0"/>
  </r>
  <r>
    <x v="0"/>
    <x v="0"/>
    <x v="49"/>
    <x v="1"/>
    <n v="0"/>
  </r>
  <r>
    <x v="0"/>
    <x v="0"/>
    <x v="50"/>
    <x v="0"/>
    <n v="0"/>
  </r>
  <r>
    <x v="0"/>
    <x v="0"/>
    <x v="50"/>
    <x v="1"/>
    <n v="0"/>
  </r>
  <r>
    <x v="0"/>
    <x v="0"/>
    <x v="51"/>
    <x v="0"/>
    <n v="10"/>
  </r>
  <r>
    <x v="0"/>
    <x v="0"/>
    <x v="51"/>
    <x v="1"/>
    <n v="0"/>
  </r>
  <r>
    <x v="0"/>
    <x v="0"/>
    <x v="52"/>
    <x v="0"/>
    <n v="0"/>
  </r>
  <r>
    <x v="0"/>
    <x v="0"/>
    <x v="52"/>
    <x v="1"/>
    <n v="0"/>
  </r>
  <r>
    <x v="0"/>
    <x v="0"/>
    <x v="53"/>
    <x v="0"/>
    <n v="5"/>
  </r>
  <r>
    <x v="0"/>
    <x v="0"/>
    <x v="53"/>
    <x v="1"/>
    <n v="0"/>
  </r>
  <r>
    <x v="0"/>
    <x v="0"/>
    <x v="54"/>
    <x v="0"/>
    <n v="5"/>
  </r>
  <r>
    <x v="0"/>
    <x v="0"/>
    <x v="54"/>
    <x v="1"/>
    <n v="0"/>
  </r>
  <r>
    <x v="0"/>
    <x v="0"/>
    <x v="55"/>
    <x v="0"/>
    <n v="0"/>
  </r>
  <r>
    <x v="0"/>
    <x v="0"/>
    <x v="55"/>
    <x v="1"/>
    <n v="0"/>
  </r>
  <r>
    <x v="0"/>
    <x v="0"/>
    <x v="56"/>
    <x v="0"/>
    <n v="4"/>
  </r>
  <r>
    <x v="0"/>
    <x v="0"/>
    <x v="56"/>
    <x v="1"/>
    <n v="0"/>
  </r>
  <r>
    <x v="0"/>
    <x v="0"/>
    <x v="57"/>
    <x v="0"/>
    <n v="0"/>
  </r>
  <r>
    <x v="0"/>
    <x v="0"/>
    <x v="57"/>
    <x v="1"/>
    <n v="0"/>
  </r>
  <r>
    <x v="0"/>
    <x v="0"/>
    <x v="58"/>
    <x v="0"/>
    <n v="57"/>
  </r>
  <r>
    <x v="0"/>
    <x v="0"/>
    <x v="58"/>
    <x v="1"/>
    <n v="27"/>
  </r>
  <r>
    <x v="0"/>
    <x v="0"/>
    <x v="59"/>
    <x v="0"/>
    <n v="0"/>
  </r>
  <r>
    <x v="0"/>
    <x v="0"/>
    <x v="59"/>
    <x v="1"/>
    <n v="0"/>
  </r>
  <r>
    <x v="0"/>
    <x v="0"/>
    <x v="60"/>
    <x v="0"/>
    <n v="20"/>
  </r>
  <r>
    <x v="0"/>
    <x v="0"/>
    <x v="60"/>
    <x v="1"/>
    <n v="0"/>
  </r>
  <r>
    <x v="0"/>
    <x v="0"/>
    <x v="61"/>
    <x v="0"/>
    <n v="17"/>
  </r>
  <r>
    <x v="0"/>
    <x v="0"/>
    <x v="61"/>
    <x v="1"/>
    <n v="0"/>
  </r>
  <r>
    <x v="0"/>
    <x v="0"/>
    <x v="62"/>
    <x v="0"/>
    <n v="31"/>
  </r>
  <r>
    <x v="0"/>
    <x v="0"/>
    <x v="62"/>
    <x v="1"/>
    <n v="0"/>
  </r>
  <r>
    <x v="0"/>
    <x v="0"/>
    <x v="63"/>
    <x v="0"/>
    <n v="6"/>
  </r>
  <r>
    <x v="0"/>
    <x v="0"/>
    <x v="63"/>
    <x v="1"/>
    <n v="0"/>
  </r>
  <r>
    <x v="0"/>
    <x v="0"/>
    <x v="64"/>
    <x v="0"/>
    <n v="0"/>
  </r>
  <r>
    <x v="0"/>
    <x v="0"/>
    <x v="64"/>
    <x v="1"/>
    <n v="0"/>
  </r>
  <r>
    <x v="0"/>
    <x v="0"/>
    <x v="65"/>
    <x v="0"/>
    <n v="3"/>
  </r>
  <r>
    <x v="0"/>
    <x v="0"/>
    <x v="65"/>
    <x v="1"/>
    <n v="0"/>
  </r>
  <r>
    <x v="0"/>
    <x v="0"/>
    <x v="66"/>
    <x v="0"/>
    <n v="10"/>
  </r>
  <r>
    <x v="0"/>
    <x v="0"/>
    <x v="66"/>
    <x v="1"/>
    <n v="3"/>
  </r>
  <r>
    <x v="0"/>
    <x v="0"/>
    <x v="67"/>
    <x v="0"/>
    <n v="0"/>
  </r>
  <r>
    <x v="0"/>
    <x v="0"/>
    <x v="67"/>
    <x v="1"/>
    <n v="0"/>
  </r>
  <r>
    <x v="0"/>
    <x v="0"/>
    <x v="68"/>
    <x v="0"/>
    <n v="7"/>
  </r>
  <r>
    <x v="0"/>
    <x v="0"/>
    <x v="68"/>
    <x v="1"/>
    <n v="0"/>
  </r>
  <r>
    <x v="0"/>
    <x v="0"/>
    <x v="69"/>
    <x v="0"/>
    <n v="0"/>
  </r>
  <r>
    <x v="0"/>
    <x v="0"/>
    <x v="69"/>
    <x v="1"/>
    <n v="0"/>
  </r>
  <r>
    <x v="0"/>
    <x v="0"/>
    <x v="70"/>
    <x v="0"/>
    <n v="4"/>
  </r>
  <r>
    <x v="0"/>
    <x v="0"/>
    <x v="70"/>
    <x v="1"/>
    <n v="0"/>
  </r>
  <r>
    <x v="0"/>
    <x v="0"/>
    <x v="71"/>
    <x v="0"/>
    <n v="16"/>
  </r>
  <r>
    <x v="0"/>
    <x v="0"/>
    <x v="71"/>
    <x v="1"/>
    <n v="0"/>
  </r>
  <r>
    <x v="0"/>
    <x v="0"/>
    <x v="72"/>
    <x v="0"/>
    <n v="40"/>
  </r>
  <r>
    <x v="0"/>
    <x v="0"/>
    <x v="72"/>
    <x v="1"/>
    <n v="0"/>
  </r>
  <r>
    <x v="0"/>
    <x v="0"/>
    <x v="73"/>
    <x v="0"/>
    <n v="12"/>
  </r>
  <r>
    <x v="0"/>
    <x v="0"/>
    <x v="73"/>
    <x v="1"/>
    <n v="0"/>
  </r>
  <r>
    <x v="0"/>
    <x v="0"/>
    <x v="74"/>
    <x v="0"/>
    <n v="8"/>
  </r>
  <r>
    <x v="0"/>
    <x v="0"/>
    <x v="74"/>
    <x v="1"/>
    <n v="0"/>
  </r>
  <r>
    <x v="0"/>
    <x v="0"/>
    <x v="75"/>
    <x v="0"/>
    <n v="8"/>
  </r>
  <r>
    <x v="0"/>
    <x v="0"/>
    <x v="75"/>
    <x v="1"/>
    <n v="0"/>
  </r>
  <r>
    <x v="0"/>
    <x v="0"/>
    <x v="76"/>
    <x v="0"/>
    <n v="16"/>
  </r>
  <r>
    <x v="0"/>
    <x v="0"/>
    <x v="76"/>
    <x v="1"/>
    <n v="0"/>
  </r>
  <r>
    <x v="0"/>
    <x v="0"/>
    <x v="77"/>
    <x v="0"/>
    <n v="1"/>
  </r>
  <r>
    <x v="0"/>
    <x v="0"/>
    <x v="77"/>
    <x v="1"/>
    <n v="4"/>
  </r>
  <r>
    <x v="0"/>
    <x v="0"/>
    <x v="78"/>
    <x v="0"/>
    <n v="0"/>
  </r>
  <r>
    <x v="0"/>
    <x v="0"/>
    <x v="78"/>
    <x v="1"/>
    <n v="0"/>
  </r>
  <r>
    <x v="0"/>
    <x v="0"/>
    <x v="79"/>
    <x v="0"/>
    <n v="103"/>
  </r>
  <r>
    <x v="0"/>
    <x v="0"/>
    <x v="79"/>
    <x v="1"/>
    <n v="33"/>
  </r>
  <r>
    <x v="0"/>
    <x v="0"/>
    <x v="80"/>
    <x v="0"/>
    <n v="51"/>
  </r>
  <r>
    <x v="0"/>
    <x v="0"/>
    <x v="80"/>
    <x v="1"/>
    <n v="0"/>
  </r>
  <r>
    <x v="0"/>
    <x v="0"/>
    <x v="81"/>
    <x v="0"/>
    <n v="4"/>
  </r>
  <r>
    <x v="0"/>
    <x v="0"/>
    <x v="81"/>
    <x v="1"/>
    <n v="0"/>
  </r>
  <r>
    <x v="0"/>
    <x v="0"/>
    <x v="82"/>
    <x v="0"/>
    <n v="4"/>
  </r>
  <r>
    <x v="0"/>
    <x v="0"/>
    <x v="82"/>
    <x v="1"/>
    <n v="0"/>
  </r>
  <r>
    <x v="0"/>
    <x v="0"/>
    <x v="83"/>
    <x v="0"/>
    <n v="4"/>
  </r>
  <r>
    <x v="0"/>
    <x v="0"/>
    <x v="83"/>
    <x v="1"/>
    <n v="3"/>
  </r>
  <r>
    <x v="0"/>
    <x v="0"/>
    <x v="84"/>
    <x v="0"/>
    <n v="0"/>
  </r>
  <r>
    <x v="0"/>
    <x v="0"/>
    <x v="84"/>
    <x v="1"/>
    <n v="0"/>
  </r>
  <r>
    <x v="0"/>
    <x v="0"/>
    <x v="85"/>
    <x v="0"/>
    <n v="0"/>
  </r>
  <r>
    <x v="0"/>
    <x v="0"/>
    <x v="85"/>
    <x v="1"/>
    <n v="0"/>
  </r>
  <r>
    <x v="0"/>
    <x v="0"/>
    <x v="86"/>
    <x v="0"/>
    <n v="36"/>
  </r>
  <r>
    <x v="0"/>
    <x v="0"/>
    <x v="86"/>
    <x v="1"/>
    <n v="7"/>
  </r>
  <r>
    <x v="0"/>
    <x v="0"/>
    <x v="87"/>
    <x v="0"/>
    <n v="4"/>
  </r>
  <r>
    <x v="0"/>
    <x v="0"/>
    <x v="87"/>
    <x v="1"/>
    <n v="0"/>
  </r>
  <r>
    <x v="0"/>
    <x v="0"/>
    <x v="88"/>
    <x v="0"/>
    <n v="39"/>
  </r>
  <r>
    <x v="0"/>
    <x v="0"/>
    <x v="88"/>
    <x v="1"/>
    <n v="13"/>
  </r>
  <r>
    <x v="0"/>
    <x v="0"/>
    <x v="89"/>
    <x v="0"/>
    <n v="0"/>
  </r>
  <r>
    <x v="0"/>
    <x v="0"/>
    <x v="89"/>
    <x v="1"/>
    <n v="0"/>
  </r>
  <r>
    <x v="0"/>
    <x v="0"/>
    <x v="90"/>
    <x v="0"/>
    <n v="7"/>
  </r>
  <r>
    <x v="0"/>
    <x v="0"/>
    <x v="90"/>
    <x v="1"/>
    <n v="0"/>
  </r>
  <r>
    <x v="0"/>
    <x v="0"/>
    <x v="91"/>
    <x v="0"/>
    <n v="16"/>
  </r>
  <r>
    <x v="0"/>
    <x v="0"/>
    <x v="91"/>
    <x v="1"/>
    <n v="10"/>
  </r>
  <r>
    <x v="0"/>
    <x v="0"/>
    <x v="92"/>
    <x v="0"/>
    <n v="3"/>
  </r>
  <r>
    <x v="0"/>
    <x v="0"/>
    <x v="92"/>
    <x v="1"/>
    <n v="0"/>
  </r>
  <r>
    <x v="0"/>
    <x v="0"/>
    <x v="93"/>
    <x v="0"/>
    <n v="0"/>
  </r>
  <r>
    <x v="0"/>
    <x v="0"/>
    <x v="93"/>
    <x v="1"/>
    <n v="0"/>
  </r>
  <r>
    <x v="0"/>
    <x v="0"/>
    <x v="94"/>
    <x v="0"/>
    <n v="0"/>
  </r>
  <r>
    <x v="0"/>
    <x v="0"/>
    <x v="94"/>
    <x v="1"/>
    <n v="0"/>
  </r>
  <r>
    <x v="0"/>
    <x v="0"/>
    <x v="95"/>
    <x v="0"/>
    <n v="14"/>
  </r>
  <r>
    <x v="0"/>
    <x v="0"/>
    <x v="95"/>
    <x v="1"/>
    <n v="0"/>
  </r>
  <r>
    <x v="0"/>
    <x v="0"/>
    <x v="96"/>
    <x v="0"/>
    <n v="22"/>
  </r>
  <r>
    <x v="0"/>
    <x v="0"/>
    <x v="96"/>
    <x v="1"/>
    <n v="0"/>
  </r>
  <r>
    <x v="0"/>
    <x v="0"/>
    <x v="97"/>
    <x v="0"/>
    <n v="0"/>
  </r>
  <r>
    <x v="0"/>
    <x v="0"/>
    <x v="97"/>
    <x v="1"/>
    <n v="0"/>
  </r>
  <r>
    <x v="0"/>
    <x v="0"/>
    <x v="98"/>
    <x v="0"/>
    <n v="53"/>
  </r>
  <r>
    <x v="0"/>
    <x v="0"/>
    <x v="98"/>
    <x v="1"/>
    <n v="21"/>
  </r>
  <r>
    <x v="0"/>
    <x v="1"/>
    <x v="0"/>
    <x v="0"/>
    <n v="2419"/>
  </r>
  <r>
    <x v="0"/>
    <x v="1"/>
    <x v="0"/>
    <x v="1"/>
    <n v="781"/>
  </r>
  <r>
    <x v="0"/>
    <x v="1"/>
    <x v="1"/>
    <x v="0"/>
    <n v="664"/>
  </r>
  <r>
    <x v="0"/>
    <x v="1"/>
    <x v="1"/>
    <x v="1"/>
    <n v="281"/>
  </r>
  <r>
    <x v="0"/>
    <x v="1"/>
    <x v="2"/>
    <x v="0"/>
    <n v="162"/>
  </r>
  <r>
    <x v="0"/>
    <x v="1"/>
    <x v="2"/>
    <x v="1"/>
    <n v="82"/>
  </r>
  <r>
    <x v="0"/>
    <x v="1"/>
    <x v="3"/>
    <x v="0"/>
    <n v="9"/>
  </r>
  <r>
    <x v="0"/>
    <x v="1"/>
    <x v="3"/>
    <x v="1"/>
    <n v="0"/>
  </r>
  <r>
    <x v="0"/>
    <x v="1"/>
    <x v="4"/>
    <x v="0"/>
    <n v="72"/>
  </r>
  <r>
    <x v="0"/>
    <x v="1"/>
    <x v="4"/>
    <x v="1"/>
    <n v="62"/>
  </r>
  <r>
    <x v="0"/>
    <x v="1"/>
    <x v="5"/>
    <x v="0"/>
    <n v="7"/>
  </r>
  <r>
    <x v="0"/>
    <x v="1"/>
    <x v="5"/>
    <x v="1"/>
    <n v="0"/>
  </r>
  <r>
    <x v="0"/>
    <x v="1"/>
    <x v="6"/>
    <x v="0"/>
    <n v="0"/>
  </r>
  <r>
    <x v="0"/>
    <x v="1"/>
    <x v="6"/>
    <x v="1"/>
    <n v="0"/>
  </r>
  <r>
    <x v="0"/>
    <x v="1"/>
    <x v="7"/>
    <x v="0"/>
    <n v="0"/>
  </r>
  <r>
    <x v="0"/>
    <x v="1"/>
    <x v="7"/>
    <x v="1"/>
    <n v="0"/>
  </r>
  <r>
    <x v="0"/>
    <x v="1"/>
    <x v="8"/>
    <x v="0"/>
    <n v="96"/>
  </r>
  <r>
    <x v="0"/>
    <x v="1"/>
    <x v="8"/>
    <x v="1"/>
    <n v="9"/>
  </r>
  <r>
    <x v="0"/>
    <x v="1"/>
    <x v="9"/>
    <x v="0"/>
    <n v="27"/>
  </r>
  <r>
    <x v="0"/>
    <x v="1"/>
    <x v="9"/>
    <x v="1"/>
    <n v="0"/>
  </r>
  <r>
    <x v="0"/>
    <x v="1"/>
    <x v="10"/>
    <x v="0"/>
    <n v="10"/>
  </r>
  <r>
    <x v="0"/>
    <x v="1"/>
    <x v="10"/>
    <x v="1"/>
    <n v="15"/>
  </r>
  <r>
    <x v="0"/>
    <x v="1"/>
    <x v="11"/>
    <x v="0"/>
    <n v="0"/>
  </r>
  <r>
    <x v="0"/>
    <x v="1"/>
    <x v="11"/>
    <x v="1"/>
    <n v="0"/>
  </r>
  <r>
    <x v="0"/>
    <x v="1"/>
    <x v="12"/>
    <x v="0"/>
    <n v="15"/>
  </r>
  <r>
    <x v="0"/>
    <x v="1"/>
    <x v="12"/>
    <x v="1"/>
    <n v="12"/>
  </r>
  <r>
    <x v="0"/>
    <x v="1"/>
    <x v="13"/>
    <x v="0"/>
    <n v="0"/>
  </r>
  <r>
    <x v="0"/>
    <x v="1"/>
    <x v="13"/>
    <x v="1"/>
    <n v="0"/>
  </r>
  <r>
    <x v="0"/>
    <x v="1"/>
    <x v="14"/>
    <x v="0"/>
    <n v="0"/>
  </r>
  <r>
    <x v="0"/>
    <x v="1"/>
    <x v="14"/>
    <x v="1"/>
    <n v="0"/>
  </r>
  <r>
    <x v="0"/>
    <x v="1"/>
    <x v="15"/>
    <x v="0"/>
    <n v="79"/>
  </r>
  <r>
    <x v="0"/>
    <x v="1"/>
    <x v="15"/>
    <x v="1"/>
    <n v="21"/>
  </r>
  <r>
    <x v="0"/>
    <x v="1"/>
    <x v="16"/>
    <x v="0"/>
    <n v="28"/>
  </r>
  <r>
    <x v="0"/>
    <x v="1"/>
    <x v="16"/>
    <x v="1"/>
    <n v="0"/>
  </r>
  <r>
    <x v="0"/>
    <x v="1"/>
    <x v="17"/>
    <x v="0"/>
    <n v="0"/>
  </r>
  <r>
    <x v="0"/>
    <x v="1"/>
    <x v="17"/>
    <x v="1"/>
    <n v="0"/>
  </r>
  <r>
    <x v="0"/>
    <x v="1"/>
    <x v="18"/>
    <x v="0"/>
    <n v="0"/>
  </r>
  <r>
    <x v="0"/>
    <x v="1"/>
    <x v="18"/>
    <x v="1"/>
    <n v="0"/>
  </r>
  <r>
    <x v="0"/>
    <x v="1"/>
    <x v="19"/>
    <x v="0"/>
    <n v="0"/>
  </r>
  <r>
    <x v="0"/>
    <x v="1"/>
    <x v="19"/>
    <x v="1"/>
    <n v="0"/>
  </r>
  <r>
    <x v="0"/>
    <x v="1"/>
    <x v="20"/>
    <x v="0"/>
    <n v="7"/>
  </r>
  <r>
    <x v="0"/>
    <x v="1"/>
    <x v="20"/>
    <x v="1"/>
    <n v="0"/>
  </r>
  <r>
    <x v="0"/>
    <x v="1"/>
    <x v="21"/>
    <x v="0"/>
    <n v="17"/>
  </r>
  <r>
    <x v="0"/>
    <x v="1"/>
    <x v="21"/>
    <x v="1"/>
    <n v="0"/>
  </r>
  <r>
    <x v="0"/>
    <x v="1"/>
    <x v="22"/>
    <x v="0"/>
    <n v="25"/>
  </r>
  <r>
    <x v="0"/>
    <x v="1"/>
    <x v="22"/>
    <x v="1"/>
    <n v="19"/>
  </r>
  <r>
    <x v="0"/>
    <x v="1"/>
    <x v="23"/>
    <x v="0"/>
    <n v="5"/>
  </r>
  <r>
    <x v="0"/>
    <x v="1"/>
    <x v="23"/>
    <x v="1"/>
    <n v="0"/>
  </r>
  <r>
    <x v="0"/>
    <x v="1"/>
    <x v="24"/>
    <x v="0"/>
    <n v="8"/>
  </r>
  <r>
    <x v="0"/>
    <x v="1"/>
    <x v="24"/>
    <x v="1"/>
    <n v="0"/>
  </r>
  <r>
    <x v="0"/>
    <x v="1"/>
    <x v="25"/>
    <x v="0"/>
    <n v="44"/>
  </r>
  <r>
    <x v="0"/>
    <x v="1"/>
    <x v="25"/>
    <x v="1"/>
    <n v="19"/>
  </r>
  <r>
    <x v="0"/>
    <x v="1"/>
    <x v="26"/>
    <x v="0"/>
    <n v="16"/>
  </r>
  <r>
    <x v="0"/>
    <x v="1"/>
    <x v="26"/>
    <x v="1"/>
    <n v="0"/>
  </r>
  <r>
    <x v="0"/>
    <x v="1"/>
    <x v="27"/>
    <x v="0"/>
    <n v="19"/>
  </r>
  <r>
    <x v="0"/>
    <x v="1"/>
    <x v="27"/>
    <x v="1"/>
    <n v="10"/>
  </r>
  <r>
    <x v="0"/>
    <x v="1"/>
    <x v="28"/>
    <x v="0"/>
    <n v="89"/>
  </r>
  <r>
    <x v="0"/>
    <x v="1"/>
    <x v="28"/>
    <x v="1"/>
    <n v="13"/>
  </r>
  <r>
    <x v="0"/>
    <x v="1"/>
    <x v="29"/>
    <x v="0"/>
    <n v="41"/>
  </r>
  <r>
    <x v="0"/>
    <x v="1"/>
    <x v="29"/>
    <x v="1"/>
    <n v="7"/>
  </r>
  <r>
    <x v="0"/>
    <x v="1"/>
    <x v="30"/>
    <x v="0"/>
    <n v="0"/>
  </r>
  <r>
    <x v="0"/>
    <x v="1"/>
    <x v="30"/>
    <x v="1"/>
    <n v="0"/>
  </r>
  <r>
    <x v="0"/>
    <x v="1"/>
    <x v="31"/>
    <x v="0"/>
    <n v="39"/>
  </r>
  <r>
    <x v="0"/>
    <x v="1"/>
    <x v="31"/>
    <x v="1"/>
    <n v="13"/>
  </r>
  <r>
    <x v="0"/>
    <x v="1"/>
    <x v="32"/>
    <x v="0"/>
    <n v="0"/>
  </r>
  <r>
    <x v="0"/>
    <x v="1"/>
    <x v="32"/>
    <x v="1"/>
    <n v="0"/>
  </r>
  <r>
    <x v="0"/>
    <x v="1"/>
    <x v="33"/>
    <x v="0"/>
    <n v="52"/>
  </r>
  <r>
    <x v="0"/>
    <x v="1"/>
    <x v="33"/>
    <x v="1"/>
    <n v="41"/>
  </r>
  <r>
    <x v="0"/>
    <x v="1"/>
    <x v="34"/>
    <x v="0"/>
    <n v="0"/>
  </r>
  <r>
    <x v="0"/>
    <x v="1"/>
    <x v="34"/>
    <x v="1"/>
    <n v="0"/>
  </r>
  <r>
    <x v="0"/>
    <x v="1"/>
    <x v="35"/>
    <x v="0"/>
    <n v="7"/>
  </r>
  <r>
    <x v="0"/>
    <x v="1"/>
    <x v="35"/>
    <x v="1"/>
    <n v="0"/>
  </r>
  <r>
    <x v="0"/>
    <x v="1"/>
    <x v="36"/>
    <x v="0"/>
    <n v="14"/>
  </r>
  <r>
    <x v="0"/>
    <x v="1"/>
    <x v="36"/>
    <x v="1"/>
    <n v="12"/>
  </r>
  <r>
    <x v="0"/>
    <x v="1"/>
    <x v="37"/>
    <x v="0"/>
    <n v="14"/>
  </r>
  <r>
    <x v="0"/>
    <x v="1"/>
    <x v="37"/>
    <x v="1"/>
    <n v="4"/>
  </r>
  <r>
    <x v="0"/>
    <x v="1"/>
    <x v="38"/>
    <x v="0"/>
    <n v="16"/>
  </r>
  <r>
    <x v="0"/>
    <x v="1"/>
    <x v="38"/>
    <x v="1"/>
    <n v="9"/>
  </r>
  <r>
    <x v="0"/>
    <x v="1"/>
    <x v="39"/>
    <x v="0"/>
    <n v="0"/>
  </r>
  <r>
    <x v="0"/>
    <x v="1"/>
    <x v="39"/>
    <x v="1"/>
    <n v="0"/>
  </r>
  <r>
    <x v="0"/>
    <x v="1"/>
    <x v="40"/>
    <x v="0"/>
    <n v="29"/>
  </r>
  <r>
    <x v="0"/>
    <x v="1"/>
    <x v="40"/>
    <x v="1"/>
    <n v="0"/>
  </r>
  <r>
    <x v="0"/>
    <x v="1"/>
    <x v="41"/>
    <x v="0"/>
    <n v="15"/>
  </r>
  <r>
    <x v="0"/>
    <x v="1"/>
    <x v="41"/>
    <x v="1"/>
    <n v="0"/>
  </r>
  <r>
    <x v="0"/>
    <x v="1"/>
    <x v="42"/>
    <x v="0"/>
    <n v="12"/>
  </r>
  <r>
    <x v="0"/>
    <x v="1"/>
    <x v="42"/>
    <x v="1"/>
    <n v="0"/>
  </r>
  <r>
    <x v="0"/>
    <x v="1"/>
    <x v="43"/>
    <x v="0"/>
    <n v="22"/>
  </r>
  <r>
    <x v="0"/>
    <x v="1"/>
    <x v="43"/>
    <x v="1"/>
    <n v="19"/>
  </r>
  <r>
    <x v="0"/>
    <x v="1"/>
    <x v="44"/>
    <x v="0"/>
    <n v="0"/>
  </r>
  <r>
    <x v="0"/>
    <x v="1"/>
    <x v="44"/>
    <x v="1"/>
    <n v="0"/>
  </r>
  <r>
    <x v="0"/>
    <x v="1"/>
    <x v="45"/>
    <x v="0"/>
    <n v="0"/>
  </r>
  <r>
    <x v="0"/>
    <x v="1"/>
    <x v="45"/>
    <x v="1"/>
    <n v="0"/>
  </r>
  <r>
    <x v="0"/>
    <x v="1"/>
    <x v="46"/>
    <x v="0"/>
    <n v="7"/>
  </r>
  <r>
    <x v="0"/>
    <x v="1"/>
    <x v="46"/>
    <x v="1"/>
    <n v="0"/>
  </r>
  <r>
    <x v="0"/>
    <x v="1"/>
    <x v="47"/>
    <x v="0"/>
    <n v="1"/>
  </r>
  <r>
    <x v="0"/>
    <x v="1"/>
    <x v="47"/>
    <x v="1"/>
    <n v="0"/>
  </r>
  <r>
    <x v="0"/>
    <x v="1"/>
    <x v="48"/>
    <x v="0"/>
    <n v="0"/>
  </r>
  <r>
    <x v="0"/>
    <x v="1"/>
    <x v="48"/>
    <x v="1"/>
    <n v="0"/>
  </r>
  <r>
    <x v="0"/>
    <x v="1"/>
    <x v="49"/>
    <x v="0"/>
    <n v="0"/>
  </r>
  <r>
    <x v="0"/>
    <x v="1"/>
    <x v="49"/>
    <x v="1"/>
    <n v="0"/>
  </r>
  <r>
    <x v="0"/>
    <x v="1"/>
    <x v="50"/>
    <x v="0"/>
    <n v="0"/>
  </r>
  <r>
    <x v="0"/>
    <x v="1"/>
    <x v="50"/>
    <x v="1"/>
    <n v="0"/>
  </r>
  <r>
    <x v="0"/>
    <x v="1"/>
    <x v="51"/>
    <x v="0"/>
    <n v="22"/>
  </r>
  <r>
    <x v="0"/>
    <x v="1"/>
    <x v="51"/>
    <x v="1"/>
    <n v="0"/>
  </r>
  <r>
    <x v="0"/>
    <x v="1"/>
    <x v="52"/>
    <x v="0"/>
    <n v="0"/>
  </r>
  <r>
    <x v="0"/>
    <x v="1"/>
    <x v="52"/>
    <x v="1"/>
    <n v="0"/>
  </r>
  <r>
    <x v="0"/>
    <x v="1"/>
    <x v="53"/>
    <x v="0"/>
    <n v="1"/>
  </r>
  <r>
    <x v="0"/>
    <x v="1"/>
    <x v="53"/>
    <x v="1"/>
    <n v="0"/>
  </r>
  <r>
    <x v="0"/>
    <x v="1"/>
    <x v="54"/>
    <x v="0"/>
    <n v="3"/>
  </r>
  <r>
    <x v="0"/>
    <x v="1"/>
    <x v="54"/>
    <x v="1"/>
    <n v="0"/>
  </r>
  <r>
    <x v="0"/>
    <x v="1"/>
    <x v="55"/>
    <x v="0"/>
    <n v="0"/>
  </r>
  <r>
    <x v="0"/>
    <x v="1"/>
    <x v="55"/>
    <x v="1"/>
    <n v="0"/>
  </r>
  <r>
    <x v="0"/>
    <x v="1"/>
    <x v="56"/>
    <x v="0"/>
    <n v="6"/>
  </r>
  <r>
    <x v="0"/>
    <x v="1"/>
    <x v="56"/>
    <x v="1"/>
    <n v="0"/>
  </r>
  <r>
    <x v="0"/>
    <x v="1"/>
    <x v="57"/>
    <x v="0"/>
    <n v="0"/>
  </r>
  <r>
    <x v="0"/>
    <x v="1"/>
    <x v="57"/>
    <x v="1"/>
    <n v="0"/>
  </r>
  <r>
    <x v="0"/>
    <x v="1"/>
    <x v="58"/>
    <x v="0"/>
    <n v="54"/>
  </r>
  <r>
    <x v="0"/>
    <x v="1"/>
    <x v="58"/>
    <x v="1"/>
    <n v="30"/>
  </r>
  <r>
    <x v="0"/>
    <x v="1"/>
    <x v="59"/>
    <x v="0"/>
    <n v="0"/>
  </r>
  <r>
    <x v="0"/>
    <x v="1"/>
    <x v="59"/>
    <x v="1"/>
    <n v="0"/>
  </r>
  <r>
    <x v="0"/>
    <x v="1"/>
    <x v="60"/>
    <x v="0"/>
    <n v="37"/>
  </r>
  <r>
    <x v="0"/>
    <x v="1"/>
    <x v="60"/>
    <x v="1"/>
    <n v="0"/>
  </r>
  <r>
    <x v="0"/>
    <x v="1"/>
    <x v="61"/>
    <x v="0"/>
    <n v="18"/>
  </r>
  <r>
    <x v="0"/>
    <x v="1"/>
    <x v="61"/>
    <x v="1"/>
    <n v="0"/>
  </r>
  <r>
    <x v="0"/>
    <x v="1"/>
    <x v="62"/>
    <x v="0"/>
    <n v="34"/>
  </r>
  <r>
    <x v="0"/>
    <x v="1"/>
    <x v="62"/>
    <x v="1"/>
    <n v="0"/>
  </r>
  <r>
    <x v="0"/>
    <x v="1"/>
    <x v="63"/>
    <x v="0"/>
    <n v="10"/>
  </r>
  <r>
    <x v="0"/>
    <x v="1"/>
    <x v="63"/>
    <x v="1"/>
    <n v="0"/>
  </r>
  <r>
    <x v="0"/>
    <x v="1"/>
    <x v="64"/>
    <x v="0"/>
    <n v="0"/>
  </r>
  <r>
    <x v="0"/>
    <x v="1"/>
    <x v="64"/>
    <x v="1"/>
    <n v="0"/>
  </r>
  <r>
    <x v="0"/>
    <x v="1"/>
    <x v="65"/>
    <x v="0"/>
    <n v="9"/>
  </r>
  <r>
    <x v="0"/>
    <x v="1"/>
    <x v="65"/>
    <x v="1"/>
    <n v="0"/>
  </r>
  <r>
    <x v="0"/>
    <x v="1"/>
    <x v="66"/>
    <x v="0"/>
    <n v="10"/>
  </r>
  <r>
    <x v="0"/>
    <x v="1"/>
    <x v="66"/>
    <x v="1"/>
    <n v="7"/>
  </r>
  <r>
    <x v="0"/>
    <x v="1"/>
    <x v="67"/>
    <x v="0"/>
    <n v="0"/>
  </r>
  <r>
    <x v="0"/>
    <x v="1"/>
    <x v="67"/>
    <x v="1"/>
    <n v="0"/>
  </r>
  <r>
    <x v="0"/>
    <x v="1"/>
    <x v="68"/>
    <x v="0"/>
    <n v="14"/>
  </r>
  <r>
    <x v="0"/>
    <x v="1"/>
    <x v="68"/>
    <x v="1"/>
    <n v="0"/>
  </r>
  <r>
    <x v="0"/>
    <x v="1"/>
    <x v="69"/>
    <x v="0"/>
    <n v="0"/>
  </r>
  <r>
    <x v="0"/>
    <x v="1"/>
    <x v="69"/>
    <x v="1"/>
    <n v="0"/>
  </r>
  <r>
    <x v="0"/>
    <x v="1"/>
    <x v="70"/>
    <x v="0"/>
    <n v="4"/>
  </r>
  <r>
    <x v="0"/>
    <x v="1"/>
    <x v="70"/>
    <x v="1"/>
    <n v="0"/>
  </r>
  <r>
    <x v="0"/>
    <x v="1"/>
    <x v="71"/>
    <x v="0"/>
    <n v="24"/>
  </r>
  <r>
    <x v="0"/>
    <x v="1"/>
    <x v="71"/>
    <x v="1"/>
    <n v="0"/>
  </r>
  <r>
    <x v="0"/>
    <x v="1"/>
    <x v="72"/>
    <x v="0"/>
    <n v="40"/>
  </r>
  <r>
    <x v="0"/>
    <x v="1"/>
    <x v="72"/>
    <x v="1"/>
    <n v="0"/>
  </r>
  <r>
    <x v="0"/>
    <x v="1"/>
    <x v="73"/>
    <x v="0"/>
    <n v="22"/>
  </r>
  <r>
    <x v="0"/>
    <x v="1"/>
    <x v="73"/>
    <x v="1"/>
    <n v="0"/>
  </r>
  <r>
    <x v="0"/>
    <x v="1"/>
    <x v="74"/>
    <x v="0"/>
    <n v="10"/>
  </r>
  <r>
    <x v="0"/>
    <x v="1"/>
    <x v="74"/>
    <x v="1"/>
    <n v="0"/>
  </r>
  <r>
    <x v="0"/>
    <x v="1"/>
    <x v="75"/>
    <x v="0"/>
    <n v="8"/>
  </r>
  <r>
    <x v="0"/>
    <x v="1"/>
    <x v="75"/>
    <x v="1"/>
    <n v="0"/>
  </r>
  <r>
    <x v="0"/>
    <x v="1"/>
    <x v="76"/>
    <x v="0"/>
    <n v="34"/>
  </r>
  <r>
    <x v="0"/>
    <x v="1"/>
    <x v="76"/>
    <x v="1"/>
    <n v="0"/>
  </r>
  <r>
    <x v="0"/>
    <x v="1"/>
    <x v="77"/>
    <x v="0"/>
    <n v="0"/>
  </r>
  <r>
    <x v="0"/>
    <x v="1"/>
    <x v="77"/>
    <x v="1"/>
    <n v="6"/>
  </r>
  <r>
    <x v="0"/>
    <x v="1"/>
    <x v="78"/>
    <x v="0"/>
    <n v="0"/>
  </r>
  <r>
    <x v="0"/>
    <x v="1"/>
    <x v="78"/>
    <x v="1"/>
    <n v="0"/>
  </r>
  <r>
    <x v="0"/>
    <x v="1"/>
    <x v="79"/>
    <x v="0"/>
    <n v="130"/>
  </r>
  <r>
    <x v="0"/>
    <x v="1"/>
    <x v="79"/>
    <x v="1"/>
    <n v="29"/>
  </r>
  <r>
    <x v="0"/>
    <x v="1"/>
    <x v="80"/>
    <x v="0"/>
    <n v="48"/>
  </r>
  <r>
    <x v="0"/>
    <x v="1"/>
    <x v="80"/>
    <x v="1"/>
    <n v="1"/>
  </r>
  <r>
    <x v="0"/>
    <x v="1"/>
    <x v="81"/>
    <x v="0"/>
    <n v="2"/>
  </r>
  <r>
    <x v="0"/>
    <x v="1"/>
    <x v="81"/>
    <x v="1"/>
    <n v="0"/>
  </r>
  <r>
    <x v="0"/>
    <x v="1"/>
    <x v="82"/>
    <x v="0"/>
    <n v="0"/>
  </r>
  <r>
    <x v="0"/>
    <x v="1"/>
    <x v="82"/>
    <x v="1"/>
    <n v="0"/>
  </r>
  <r>
    <x v="0"/>
    <x v="1"/>
    <x v="83"/>
    <x v="0"/>
    <n v="5"/>
  </r>
  <r>
    <x v="0"/>
    <x v="1"/>
    <x v="83"/>
    <x v="1"/>
    <n v="2"/>
  </r>
  <r>
    <x v="0"/>
    <x v="1"/>
    <x v="84"/>
    <x v="0"/>
    <n v="0"/>
  </r>
  <r>
    <x v="0"/>
    <x v="1"/>
    <x v="84"/>
    <x v="1"/>
    <n v="0"/>
  </r>
  <r>
    <x v="0"/>
    <x v="1"/>
    <x v="85"/>
    <x v="0"/>
    <n v="0"/>
  </r>
  <r>
    <x v="0"/>
    <x v="1"/>
    <x v="85"/>
    <x v="1"/>
    <n v="0"/>
  </r>
  <r>
    <x v="0"/>
    <x v="1"/>
    <x v="86"/>
    <x v="0"/>
    <n v="33"/>
  </r>
  <r>
    <x v="0"/>
    <x v="1"/>
    <x v="86"/>
    <x v="1"/>
    <n v="6"/>
  </r>
  <r>
    <x v="0"/>
    <x v="1"/>
    <x v="87"/>
    <x v="0"/>
    <n v="5"/>
  </r>
  <r>
    <x v="0"/>
    <x v="1"/>
    <x v="87"/>
    <x v="1"/>
    <n v="0"/>
  </r>
  <r>
    <x v="0"/>
    <x v="1"/>
    <x v="88"/>
    <x v="0"/>
    <n v="36"/>
  </r>
  <r>
    <x v="0"/>
    <x v="1"/>
    <x v="88"/>
    <x v="1"/>
    <n v="13"/>
  </r>
  <r>
    <x v="0"/>
    <x v="1"/>
    <x v="89"/>
    <x v="0"/>
    <n v="0"/>
  </r>
  <r>
    <x v="0"/>
    <x v="1"/>
    <x v="89"/>
    <x v="1"/>
    <n v="0"/>
  </r>
  <r>
    <x v="0"/>
    <x v="1"/>
    <x v="90"/>
    <x v="0"/>
    <n v="10"/>
  </r>
  <r>
    <x v="0"/>
    <x v="1"/>
    <x v="90"/>
    <x v="1"/>
    <n v="0"/>
  </r>
  <r>
    <x v="0"/>
    <x v="1"/>
    <x v="91"/>
    <x v="0"/>
    <n v="17"/>
  </r>
  <r>
    <x v="0"/>
    <x v="1"/>
    <x v="91"/>
    <x v="1"/>
    <n v="13"/>
  </r>
  <r>
    <x v="0"/>
    <x v="1"/>
    <x v="92"/>
    <x v="0"/>
    <n v="4"/>
  </r>
  <r>
    <x v="0"/>
    <x v="1"/>
    <x v="92"/>
    <x v="1"/>
    <n v="0"/>
  </r>
  <r>
    <x v="0"/>
    <x v="1"/>
    <x v="93"/>
    <x v="0"/>
    <n v="0"/>
  </r>
  <r>
    <x v="0"/>
    <x v="1"/>
    <x v="93"/>
    <x v="1"/>
    <n v="0"/>
  </r>
  <r>
    <x v="0"/>
    <x v="1"/>
    <x v="94"/>
    <x v="0"/>
    <n v="0"/>
  </r>
  <r>
    <x v="0"/>
    <x v="1"/>
    <x v="94"/>
    <x v="1"/>
    <n v="0"/>
  </r>
  <r>
    <x v="0"/>
    <x v="1"/>
    <x v="95"/>
    <x v="0"/>
    <n v="8"/>
  </r>
  <r>
    <x v="0"/>
    <x v="1"/>
    <x v="95"/>
    <x v="1"/>
    <n v="0"/>
  </r>
  <r>
    <x v="0"/>
    <x v="1"/>
    <x v="96"/>
    <x v="0"/>
    <n v="27"/>
  </r>
  <r>
    <x v="0"/>
    <x v="1"/>
    <x v="96"/>
    <x v="1"/>
    <n v="0"/>
  </r>
  <r>
    <x v="0"/>
    <x v="1"/>
    <x v="97"/>
    <x v="0"/>
    <n v="0"/>
  </r>
  <r>
    <x v="0"/>
    <x v="1"/>
    <x v="97"/>
    <x v="1"/>
    <n v="0"/>
  </r>
  <r>
    <x v="0"/>
    <x v="1"/>
    <x v="98"/>
    <x v="0"/>
    <n v="66"/>
  </r>
  <r>
    <x v="0"/>
    <x v="1"/>
    <x v="98"/>
    <x v="1"/>
    <n v="26"/>
  </r>
  <r>
    <x v="0"/>
    <x v="2"/>
    <x v="0"/>
    <x v="0"/>
    <n v="2868"/>
  </r>
  <r>
    <x v="0"/>
    <x v="2"/>
    <x v="0"/>
    <x v="1"/>
    <n v="1061"/>
  </r>
  <r>
    <x v="0"/>
    <x v="2"/>
    <x v="1"/>
    <x v="0"/>
    <n v="882"/>
  </r>
  <r>
    <x v="0"/>
    <x v="2"/>
    <x v="1"/>
    <x v="1"/>
    <n v="443"/>
  </r>
  <r>
    <x v="0"/>
    <x v="2"/>
    <x v="2"/>
    <x v="0"/>
    <n v="261"/>
  </r>
  <r>
    <x v="0"/>
    <x v="2"/>
    <x v="2"/>
    <x v="1"/>
    <n v="140"/>
  </r>
  <r>
    <x v="0"/>
    <x v="2"/>
    <x v="3"/>
    <x v="0"/>
    <n v="6"/>
  </r>
  <r>
    <x v="0"/>
    <x v="2"/>
    <x v="3"/>
    <x v="1"/>
    <n v="0"/>
  </r>
  <r>
    <x v="0"/>
    <x v="2"/>
    <x v="4"/>
    <x v="0"/>
    <n v="67"/>
  </r>
  <r>
    <x v="0"/>
    <x v="2"/>
    <x v="4"/>
    <x v="1"/>
    <n v="91"/>
  </r>
  <r>
    <x v="0"/>
    <x v="2"/>
    <x v="5"/>
    <x v="0"/>
    <n v="7"/>
  </r>
  <r>
    <x v="0"/>
    <x v="2"/>
    <x v="5"/>
    <x v="1"/>
    <n v="0"/>
  </r>
  <r>
    <x v="0"/>
    <x v="2"/>
    <x v="6"/>
    <x v="0"/>
    <n v="0"/>
  </r>
  <r>
    <x v="0"/>
    <x v="2"/>
    <x v="6"/>
    <x v="1"/>
    <n v="0"/>
  </r>
  <r>
    <x v="0"/>
    <x v="2"/>
    <x v="7"/>
    <x v="0"/>
    <n v="0"/>
  </r>
  <r>
    <x v="0"/>
    <x v="2"/>
    <x v="7"/>
    <x v="1"/>
    <n v="0"/>
  </r>
  <r>
    <x v="0"/>
    <x v="2"/>
    <x v="8"/>
    <x v="0"/>
    <n v="118"/>
  </r>
  <r>
    <x v="0"/>
    <x v="2"/>
    <x v="8"/>
    <x v="1"/>
    <n v="11"/>
  </r>
  <r>
    <x v="0"/>
    <x v="2"/>
    <x v="9"/>
    <x v="0"/>
    <n v="18"/>
  </r>
  <r>
    <x v="0"/>
    <x v="2"/>
    <x v="9"/>
    <x v="1"/>
    <n v="0"/>
  </r>
  <r>
    <x v="0"/>
    <x v="2"/>
    <x v="10"/>
    <x v="0"/>
    <n v="8"/>
  </r>
  <r>
    <x v="0"/>
    <x v="2"/>
    <x v="10"/>
    <x v="1"/>
    <n v="7"/>
  </r>
  <r>
    <x v="0"/>
    <x v="2"/>
    <x v="11"/>
    <x v="0"/>
    <n v="0"/>
  </r>
  <r>
    <x v="0"/>
    <x v="2"/>
    <x v="11"/>
    <x v="1"/>
    <n v="0"/>
  </r>
  <r>
    <x v="0"/>
    <x v="2"/>
    <x v="12"/>
    <x v="0"/>
    <n v="5"/>
  </r>
  <r>
    <x v="0"/>
    <x v="2"/>
    <x v="12"/>
    <x v="1"/>
    <n v="4"/>
  </r>
  <r>
    <x v="0"/>
    <x v="2"/>
    <x v="13"/>
    <x v="0"/>
    <n v="0"/>
  </r>
  <r>
    <x v="0"/>
    <x v="2"/>
    <x v="13"/>
    <x v="1"/>
    <n v="0"/>
  </r>
  <r>
    <x v="0"/>
    <x v="2"/>
    <x v="14"/>
    <x v="0"/>
    <n v="2"/>
  </r>
  <r>
    <x v="0"/>
    <x v="2"/>
    <x v="14"/>
    <x v="1"/>
    <n v="0"/>
  </r>
  <r>
    <x v="0"/>
    <x v="2"/>
    <x v="15"/>
    <x v="0"/>
    <n v="78"/>
  </r>
  <r>
    <x v="0"/>
    <x v="2"/>
    <x v="15"/>
    <x v="1"/>
    <n v="39"/>
  </r>
  <r>
    <x v="0"/>
    <x v="2"/>
    <x v="16"/>
    <x v="0"/>
    <n v="16"/>
  </r>
  <r>
    <x v="0"/>
    <x v="2"/>
    <x v="16"/>
    <x v="1"/>
    <n v="0"/>
  </r>
  <r>
    <x v="0"/>
    <x v="2"/>
    <x v="17"/>
    <x v="0"/>
    <n v="0"/>
  </r>
  <r>
    <x v="0"/>
    <x v="2"/>
    <x v="17"/>
    <x v="1"/>
    <n v="0"/>
  </r>
  <r>
    <x v="0"/>
    <x v="2"/>
    <x v="18"/>
    <x v="0"/>
    <n v="0"/>
  </r>
  <r>
    <x v="0"/>
    <x v="2"/>
    <x v="18"/>
    <x v="1"/>
    <n v="0"/>
  </r>
  <r>
    <x v="0"/>
    <x v="2"/>
    <x v="19"/>
    <x v="0"/>
    <n v="0"/>
  </r>
  <r>
    <x v="0"/>
    <x v="2"/>
    <x v="19"/>
    <x v="1"/>
    <n v="0"/>
  </r>
  <r>
    <x v="0"/>
    <x v="2"/>
    <x v="20"/>
    <x v="0"/>
    <n v="8"/>
  </r>
  <r>
    <x v="0"/>
    <x v="2"/>
    <x v="20"/>
    <x v="1"/>
    <n v="0"/>
  </r>
  <r>
    <x v="0"/>
    <x v="2"/>
    <x v="21"/>
    <x v="0"/>
    <n v="14"/>
  </r>
  <r>
    <x v="0"/>
    <x v="2"/>
    <x v="21"/>
    <x v="1"/>
    <n v="0"/>
  </r>
  <r>
    <x v="0"/>
    <x v="2"/>
    <x v="22"/>
    <x v="0"/>
    <n v="21"/>
  </r>
  <r>
    <x v="0"/>
    <x v="2"/>
    <x v="22"/>
    <x v="1"/>
    <n v="22"/>
  </r>
  <r>
    <x v="0"/>
    <x v="2"/>
    <x v="23"/>
    <x v="0"/>
    <n v="6"/>
  </r>
  <r>
    <x v="0"/>
    <x v="2"/>
    <x v="23"/>
    <x v="1"/>
    <n v="0"/>
  </r>
  <r>
    <x v="0"/>
    <x v="2"/>
    <x v="24"/>
    <x v="0"/>
    <n v="12"/>
  </r>
  <r>
    <x v="0"/>
    <x v="2"/>
    <x v="24"/>
    <x v="1"/>
    <n v="0"/>
  </r>
  <r>
    <x v="0"/>
    <x v="2"/>
    <x v="25"/>
    <x v="0"/>
    <n v="68"/>
  </r>
  <r>
    <x v="0"/>
    <x v="2"/>
    <x v="25"/>
    <x v="1"/>
    <n v="13"/>
  </r>
  <r>
    <x v="0"/>
    <x v="2"/>
    <x v="26"/>
    <x v="0"/>
    <n v="10"/>
  </r>
  <r>
    <x v="0"/>
    <x v="2"/>
    <x v="26"/>
    <x v="1"/>
    <n v="0"/>
  </r>
  <r>
    <x v="0"/>
    <x v="2"/>
    <x v="27"/>
    <x v="0"/>
    <n v="17"/>
  </r>
  <r>
    <x v="0"/>
    <x v="2"/>
    <x v="27"/>
    <x v="1"/>
    <n v="20"/>
  </r>
  <r>
    <x v="0"/>
    <x v="2"/>
    <x v="28"/>
    <x v="0"/>
    <n v="118"/>
  </r>
  <r>
    <x v="0"/>
    <x v="2"/>
    <x v="28"/>
    <x v="1"/>
    <n v="26"/>
  </r>
  <r>
    <x v="0"/>
    <x v="2"/>
    <x v="29"/>
    <x v="0"/>
    <n v="30"/>
  </r>
  <r>
    <x v="0"/>
    <x v="2"/>
    <x v="29"/>
    <x v="1"/>
    <n v="8"/>
  </r>
  <r>
    <x v="0"/>
    <x v="2"/>
    <x v="30"/>
    <x v="0"/>
    <n v="0"/>
  </r>
  <r>
    <x v="0"/>
    <x v="2"/>
    <x v="30"/>
    <x v="1"/>
    <n v="0"/>
  </r>
  <r>
    <x v="0"/>
    <x v="2"/>
    <x v="31"/>
    <x v="0"/>
    <n v="36"/>
  </r>
  <r>
    <x v="0"/>
    <x v="2"/>
    <x v="31"/>
    <x v="1"/>
    <n v="8"/>
  </r>
  <r>
    <x v="0"/>
    <x v="2"/>
    <x v="32"/>
    <x v="0"/>
    <n v="0"/>
  </r>
  <r>
    <x v="0"/>
    <x v="2"/>
    <x v="32"/>
    <x v="1"/>
    <n v="0"/>
  </r>
  <r>
    <x v="0"/>
    <x v="2"/>
    <x v="33"/>
    <x v="0"/>
    <n v="65"/>
  </r>
  <r>
    <x v="0"/>
    <x v="2"/>
    <x v="33"/>
    <x v="1"/>
    <n v="36"/>
  </r>
  <r>
    <x v="0"/>
    <x v="2"/>
    <x v="34"/>
    <x v="0"/>
    <n v="0"/>
  </r>
  <r>
    <x v="0"/>
    <x v="2"/>
    <x v="34"/>
    <x v="1"/>
    <n v="0"/>
  </r>
  <r>
    <x v="0"/>
    <x v="2"/>
    <x v="35"/>
    <x v="0"/>
    <n v="4"/>
  </r>
  <r>
    <x v="0"/>
    <x v="2"/>
    <x v="35"/>
    <x v="1"/>
    <n v="0"/>
  </r>
  <r>
    <x v="0"/>
    <x v="2"/>
    <x v="36"/>
    <x v="0"/>
    <n v="27"/>
  </r>
  <r>
    <x v="0"/>
    <x v="2"/>
    <x v="36"/>
    <x v="1"/>
    <n v="18"/>
  </r>
  <r>
    <x v="0"/>
    <x v="2"/>
    <x v="37"/>
    <x v="0"/>
    <n v="16"/>
  </r>
  <r>
    <x v="0"/>
    <x v="2"/>
    <x v="37"/>
    <x v="1"/>
    <n v="6"/>
  </r>
  <r>
    <x v="0"/>
    <x v="2"/>
    <x v="38"/>
    <x v="0"/>
    <n v="12"/>
  </r>
  <r>
    <x v="0"/>
    <x v="2"/>
    <x v="38"/>
    <x v="1"/>
    <n v="9"/>
  </r>
  <r>
    <x v="0"/>
    <x v="2"/>
    <x v="39"/>
    <x v="0"/>
    <n v="0"/>
  </r>
  <r>
    <x v="0"/>
    <x v="2"/>
    <x v="39"/>
    <x v="1"/>
    <n v="0"/>
  </r>
  <r>
    <x v="0"/>
    <x v="2"/>
    <x v="40"/>
    <x v="0"/>
    <n v="25"/>
  </r>
  <r>
    <x v="0"/>
    <x v="2"/>
    <x v="40"/>
    <x v="1"/>
    <n v="0"/>
  </r>
  <r>
    <x v="0"/>
    <x v="2"/>
    <x v="41"/>
    <x v="0"/>
    <n v="21"/>
  </r>
  <r>
    <x v="0"/>
    <x v="2"/>
    <x v="41"/>
    <x v="1"/>
    <n v="0"/>
  </r>
  <r>
    <x v="0"/>
    <x v="2"/>
    <x v="42"/>
    <x v="0"/>
    <n v="6"/>
  </r>
  <r>
    <x v="0"/>
    <x v="2"/>
    <x v="42"/>
    <x v="1"/>
    <n v="0"/>
  </r>
  <r>
    <x v="0"/>
    <x v="2"/>
    <x v="43"/>
    <x v="0"/>
    <n v="32"/>
  </r>
  <r>
    <x v="0"/>
    <x v="2"/>
    <x v="43"/>
    <x v="1"/>
    <n v="16"/>
  </r>
  <r>
    <x v="0"/>
    <x v="2"/>
    <x v="44"/>
    <x v="0"/>
    <n v="0"/>
  </r>
  <r>
    <x v="0"/>
    <x v="2"/>
    <x v="44"/>
    <x v="1"/>
    <n v="0"/>
  </r>
  <r>
    <x v="0"/>
    <x v="2"/>
    <x v="45"/>
    <x v="0"/>
    <n v="0"/>
  </r>
  <r>
    <x v="0"/>
    <x v="2"/>
    <x v="45"/>
    <x v="1"/>
    <n v="0"/>
  </r>
  <r>
    <x v="0"/>
    <x v="2"/>
    <x v="46"/>
    <x v="0"/>
    <n v="9"/>
  </r>
  <r>
    <x v="0"/>
    <x v="2"/>
    <x v="46"/>
    <x v="1"/>
    <n v="0"/>
  </r>
  <r>
    <x v="0"/>
    <x v="2"/>
    <x v="47"/>
    <x v="0"/>
    <n v="7"/>
  </r>
  <r>
    <x v="0"/>
    <x v="2"/>
    <x v="47"/>
    <x v="1"/>
    <n v="0"/>
  </r>
  <r>
    <x v="0"/>
    <x v="2"/>
    <x v="48"/>
    <x v="0"/>
    <n v="0"/>
  </r>
  <r>
    <x v="0"/>
    <x v="2"/>
    <x v="48"/>
    <x v="1"/>
    <n v="0"/>
  </r>
  <r>
    <x v="0"/>
    <x v="2"/>
    <x v="49"/>
    <x v="0"/>
    <n v="0"/>
  </r>
  <r>
    <x v="0"/>
    <x v="2"/>
    <x v="49"/>
    <x v="1"/>
    <n v="0"/>
  </r>
  <r>
    <x v="0"/>
    <x v="2"/>
    <x v="50"/>
    <x v="0"/>
    <n v="0"/>
  </r>
  <r>
    <x v="0"/>
    <x v="2"/>
    <x v="50"/>
    <x v="1"/>
    <n v="0"/>
  </r>
  <r>
    <x v="0"/>
    <x v="2"/>
    <x v="51"/>
    <x v="0"/>
    <n v="29"/>
  </r>
  <r>
    <x v="0"/>
    <x v="2"/>
    <x v="51"/>
    <x v="1"/>
    <n v="0"/>
  </r>
  <r>
    <x v="0"/>
    <x v="2"/>
    <x v="52"/>
    <x v="0"/>
    <n v="0"/>
  </r>
  <r>
    <x v="0"/>
    <x v="2"/>
    <x v="52"/>
    <x v="1"/>
    <n v="0"/>
  </r>
  <r>
    <x v="0"/>
    <x v="2"/>
    <x v="53"/>
    <x v="0"/>
    <n v="5"/>
  </r>
  <r>
    <x v="0"/>
    <x v="2"/>
    <x v="53"/>
    <x v="1"/>
    <n v="0"/>
  </r>
  <r>
    <x v="0"/>
    <x v="2"/>
    <x v="54"/>
    <x v="0"/>
    <n v="3"/>
  </r>
  <r>
    <x v="0"/>
    <x v="2"/>
    <x v="54"/>
    <x v="1"/>
    <n v="0"/>
  </r>
  <r>
    <x v="0"/>
    <x v="2"/>
    <x v="55"/>
    <x v="0"/>
    <n v="0"/>
  </r>
  <r>
    <x v="0"/>
    <x v="2"/>
    <x v="55"/>
    <x v="1"/>
    <n v="0"/>
  </r>
  <r>
    <x v="0"/>
    <x v="2"/>
    <x v="56"/>
    <x v="0"/>
    <n v="14"/>
  </r>
  <r>
    <x v="0"/>
    <x v="2"/>
    <x v="56"/>
    <x v="1"/>
    <n v="0"/>
  </r>
  <r>
    <x v="0"/>
    <x v="2"/>
    <x v="57"/>
    <x v="0"/>
    <n v="0"/>
  </r>
  <r>
    <x v="0"/>
    <x v="2"/>
    <x v="57"/>
    <x v="1"/>
    <n v="0"/>
  </r>
  <r>
    <x v="0"/>
    <x v="2"/>
    <x v="58"/>
    <x v="0"/>
    <n v="45"/>
  </r>
  <r>
    <x v="0"/>
    <x v="2"/>
    <x v="58"/>
    <x v="1"/>
    <n v="22"/>
  </r>
  <r>
    <x v="0"/>
    <x v="2"/>
    <x v="59"/>
    <x v="0"/>
    <n v="0"/>
  </r>
  <r>
    <x v="0"/>
    <x v="2"/>
    <x v="59"/>
    <x v="1"/>
    <n v="0"/>
  </r>
  <r>
    <x v="0"/>
    <x v="2"/>
    <x v="60"/>
    <x v="0"/>
    <n v="34"/>
  </r>
  <r>
    <x v="0"/>
    <x v="2"/>
    <x v="60"/>
    <x v="1"/>
    <n v="0"/>
  </r>
  <r>
    <x v="0"/>
    <x v="2"/>
    <x v="61"/>
    <x v="0"/>
    <n v="11"/>
  </r>
  <r>
    <x v="0"/>
    <x v="2"/>
    <x v="61"/>
    <x v="1"/>
    <n v="0"/>
  </r>
  <r>
    <x v="0"/>
    <x v="2"/>
    <x v="62"/>
    <x v="0"/>
    <n v="53"/>
  </r>
  <r>
    <x v="0"/>
    <x v="2"/>
    <x v="62"/>
    <x v="1"/>
    <n v="0"/>
  </r>
  <r>
    <x v="0"/>
    <x v="2"/>
    <x v="63"/>
    <x v="0"/>
    <n v="9"/>
  </r>
  <r>
    <x v="0"/>
    <x v="2"/>
    <x v="63"/>
    <x v="1"/>
    <n v="0"/>
  </r>
  <r>
    <x v="0"/>
    <x v="2"/>
    <x v="64"/>
    <x v="0"/>
    <n v="0"/>
  </r>
  <r>
    <x v="0"/>
    <x v="2"/>
    <x v="64"/>
    <x v="1"/>
    <n v="0"/>
  </r>
  <r>
    <x v="0"/>
    <x v="2"/>
    <x v="65"/>
    <x v="0"/>
    <n v="14"/>
  </r>
  <r>
    <x v="0"/>
    <x v="2"/>
    <x v="65"/>
    <x v="1"/>
    <n v="0"/>
  </r>
  <r>
    <x v="0"/>
    <x v="2"/>
    <x v="66"/>
    <x v="0"/>
    <n v="9"/>
  </r>
  <r>
    <x v="0"/>
    <x v="2"/>
    <x v="66"/>
    <x v="1"/>
    <n v="7"/>
  </r>
  <r>
    <x v="0"/>
    <x v="2"/>
    <x v="67"/>
    <x v="0"/>
    <n v="0"/>
  </r>
  <r>
    <x v="0"/>
    <x v="2"/>
    <x v="67"/>
    <x v="1"/>
    <n v="0"/>
  </r>
  <r>
    <x v="0"/>
    <x v="2"/>
    <x v="68"/>
    <x v="0"/>
    <n v="14"/>
  </r>
  <r>
    <x v="0"/>
    <x v="2"/>
    <x v="68"/>
    <x v="1"/>
    <n v="0"/>
  </r>
  <r>
    <x v="0"/>
    <x v="2"/>
    <x v="69"/>
    <x v="0"/>
    <n v="0"/>
  </r>
  <r>
    <x v="0"/>
    <x v="2"/>
    <x v="69"/>
    <x v="1"/>
    <n v="0"/>
  </r>
  <r>
    <x v="0"/>
    <x v="2"/>
    <x v="70"/>
    <x v="0"/>
    <n v="12"/>
  </r>
  <r>
    <x v="0"/>
    <x v="2"/>
    <x v="70"/>
    <x v="1"/>
    <n v="0"/>
  </r>
  <r>
    <x v="0"/>
    <x v="2"/>
    <x v="71"/>
    <x v="0"/>
    <n v="9"/>
  </r>
  <r>
    <x v="0"/>
    <x v="2"/>
    <x v="71"/>
    <x v="1"/>
    <n v="0"/>
  </r>
  <r>
    <x v="0"/>
    <x v="2"/>
    <x v="72"/>
    <x v="0"/>
    <n v="53"/>
  </r>
  <r>
    <x v="0"/>
    <x v="2"/>
    <x v="72"/>
    <x v="1"/>
    <n v="0"/>
  </r>
  <r>
    <x v="0"/>
    <x v="2"/>
    <x v="73"/>
    <x v="0"/>
    <n v="22"/>
  </r>
  <r>
    <x v="0"/>
    <x v="2"/>
    <x v="73"/>
    <x v="1"/>
    <n v="0"/>
  </r>
  <r>
    <x v="0"/>
    <x v="2"/>
    <x v="74"/>
    <x v="0"/>
    <n v="7"/>
  </r>
  <r>
    <x v="0"/>
    <x v="2"/>
    <x v="74"/>
    <x v="1"/>
    <n v="0"/>
  </r>
  <r>
    <x v="0"/>
    <x v="2"/>
    <x v="75"/>
    <x v="0"/>
    <n v="15"/>
  </r>
  <r>
    <x v="0"/>
    <x v="2"/>
    <x v="75"/>
    <x v="1"/>
    <n v="0"/>
  </r>
  <r>
    <x v="0"/>
    <x v="2"/>
    <x v="76"/>
    <x v="0"/>
    <n v="55"/>
  </r>
  <r>
    <x v="0"/>
    <x v="2"/>
    <x v="76"/>
    <x v="1"/>
    <n v="0"/>
  </r>
  <r>
    <x v="0"/>
    <x v="2"/>
    <x v="77"/>
    <x v="0"/>
    <n v="0"/>
  </r>
  <r>
    <x v="0"/>
    <x v="2"/>
    <x v="77"/>
    <x v="1"/>
    <n v="9"/>
  </r>
  <r>
    <x v="0"/>
    <x v="2"/>
    <x v="78"/>
    <x v="0"/>
    <n v="0"/>
  </r>
  <r>
    <x v="0"/>
    <x v="2"/>
    <x v="78"/>
    <x v="1"/>
    <n v="0"/>
  </r>
  <r>
    <x v="0"/>
    <x v="2"/>
    <x v="79"/>
    <x v="0"/>
    <n v="132"/>
  </r>
  <r>
    <x v="0"/>
    <x v="2"/>
    <x v="79"/>
    <x v="1"/>
    <n v="42"/>
  </r>
  <r>
    <x v="0"/>
    <x v="2"/>
    <x v="80"/>
    <x v="0"/>
    <n v="86"/>
  </r>
  <r>
    <x v="0"/>
    <x v="2"/>
    <x v="80"/>
    <x v="1"/>
    <n v="0"/>
  </r>
  <r>
    <x v="0"/>
    <x v="2"/>
    <x v="81"/>
    <x v="0"/>
    <n v="1"/>
  </r>
  <r>
    <x v="0"/>
    <x v="2"/>
    <x v="81"/>
    <x v="1"/>
    <n v="0"/>
  </r>
  <r>
    <x v="0"/>
    <x v="2"/>
    <x v="82"/>
    <x v="0"/>
    <n v="2"/>
  </r>
  <r>
    <x v="0"/>
    <x v="2"/>
    <x v="82"/>
    <x v="1"/>
    <n v="0"/>
  </r>
  <r>
    <x v="0"/>
    <x v="2"/>
    <x v="83"/>
    <x v="0"/>
    <n v="2"/>
  </r>
  <r>
    <x v="0"/>
    <x v="2"/>
    <x v="83"/>
    <x v="1"/>
    <n v="4"/>
  </r>
  <r>
    <x v="0"/>
    <x v="2"/>
    <x v="84"/>
    <x v="0"/>
    <n v="0"/>
  </r>
  <r>
    <x v="0"/>
    <x v="2"/>
    <x v="84"/>
    <x v="1"/>
    <n v="0"/>
  </r>
  <r>
    <x v="0"/>
    <x v="2"/>
    <x v="85"/>
    <x v="0"/>
    <n v="0"/>
  </r>
  <r>
    <x v="0"/>
    <x v="2"/>
    <x v="85"/>
    <x v="1"/>
    <n v="0"/>
  </r>
  <r>
    <x v="0"/>
    <x v="2"/>
    <x v="86"/>
    <x v="0"/>
    <n v="42"/>
  </r>
  <r>
    <x v="0"/>
    <x v="2"/>
    <x v="86"/>
    <x v="1"/>
    <n v="11"/>
  </r>
  <r>
    <x v="0"/>
    <x v="2"/>
    <x v="87"/>
    <x v="0"/>
    <n v="4"/>
  </r>
  <r>
    <x v="0"/>
    <x v="2"/>
    <x v="87"/>
    <x v="1"/>
    <n v="0"/>
  </r>
  <r>
    <x v="0"/>
    <x v="2"/>
    <x v="88"/>
    <x v="0"/>
    <n v="36"/>
  </r>
  <r>
    <x v="0"/>
    <x v="2"/>
    <x v="88"/>
    <x v="1"/>
    <n v="16"/>
  </r>
  <r>
    <x v="0"/>
    <x v="2"/>
    <x v="89"/>
    <x v="0"/>
    <n v="0"/>
  </r>
  <r>
    <x v="0"/>
    <x v="2"/>
    <x v="89"/>
    <x v="1"/>
    <n v="0"/>
  </r>
  <r>
    <x v="0"/>
    <x v="2"/>
    <x v="90"/>
    <x v="0"/>
    <n v="5"/>
  </r>
  <r>
    <x v="0"/>
    <x v="2"/>
    <x v="90"/>
    <x v="1"/>
    <n v="0"/>
  </r>
  <r>
    <x v="0"/>
    <x v="2"/>
    <x v="91"/>
    <x v="0"/>
    <n v="15"/>
  </r>
  <r>
    <x v="0"/>
    <x v="2"/>
    <x v="91"/>
    <x v="1"/>
    <n v="16"/>
  </r>
  <r>
    <x v="0"/>
    <x v="2"/>
    <x v="92"/>
    <x v="0"/>
    <n v="3"/>
  </r>
  <r>
    <x v="0"/>
    <x v="2"/>
    <x v="92"/>
    <x v="1"/>
    <n v="0"/>
  </r>
  <r>
    <x v="0"/>
    <x v="2"/>
    <x v="93"/>
    <x v="0"/>
    <n v="0"/>
  </r>
  <r>
    <x v="0"/>
    <x v="2"/>
    <x v="93"/>
    <x v="1"/>
    <n v="0"/>
  </r>
  <r>
    <x v="0"/>
    <x v="2"/>
    <x v="94"/>
    <x v="0"/>
    <n v="0"/>
  </r>
  <r>
    <x v="0"/>
    <x v="2"/>
    <x v="94"/>
    <x v="1"/>
    <n v="0"/>
  </r>
  <r>
    <x v="0"/>
    <x v="2"/>
    <x v="95"/>
    <x v="0"/>
    <n v="11"/>
  </r>
  <r>
    <x v="0"/>
    <x v="2"/>
    <x v="95"/>
    <x v="1"/>
    <n v="0"/>
  </r>
  <r>
    <x v="0"/>
    <x v="2"/>
    <x v="96"/>
    <x v="0"/>
    <n v="19"/>
  </r>
  <r>
    <x v="0"/>
    <x v="2"/>
    <x v="96"/>
    <x v="1"/>
    <n v="0"/>
  </r>
  <r>
    <x v="0"/>
    <x v="2"/>
    <x v="97"/>
    <x v="0"/>
    <n v="0"/>
  </r>
  <r>
    <x v="0"/>
    <x v="2"/>
    <x v="97"/>
    <x v="1"/>
    <n v="0"/>
  </r>
  <r>
    <x v="0"/>
    <x v="2"/>
    <x v="98"/>
    <x v="0"/>
    <n v="65"/>
  </r>
  <r>
    <x v="0"/>
    <x v="2"/>
    <x v="98"/>
    <x v="1"/>
    <n v="17"/>
  </r>
  <r>
    <x v="1"/>
    <x v="0"/>
    <x v="0"/>
    <x v="0"/>
    <n v="293"/>
  </r>
  <r>
    <x v="1"/>
    <x v="0"/>
    <x v="0"/>
    <x v="1"/>
    <n v="112"/>
  </r>
  <r>
    <x v="1"/>
    <x v="0"/>
    <x v="1"/>
    <x v="0"/>
    <n v="147"/>
  </r>
  <r>
    <x v="1"/>
    <x v="0"/>
    <x v="1"/>
    <x v="1"/>
    <n v="44"/>
  </r>
  <r>
    <x v="1"/>
    <x v="0"/>
    <x v="2"/>
    <x v="0"/>
    <n v="9"/>
  </r>
  <r>
    <x v="1"/>
    <x v="0"/>
    <x v="2"/>
    <x v="1"/>
    <n v="0"/>
  </r>
  <r>
    <x v="1"/>
    <x v="0"/>
    <x v="3"/>
    <x v="0"/>
    <n v="6"/>
  </r>
  <r>
    <x v="1"/>
    <x v="0"/>
    <x v="3"/>
    <x v="1"/>
    <n v="0"/>
  </r>
  <r>
    <x v="1"/>
    <x v="0"/>
    <x v="4"/>
    <x v="0"/>
    <n v="0"/>
  </r>
  <r>
    <x v="1"/>
    <x v="0"/>
    <x v="4"/>
    <x v="1"/>
    <n v="0"/>
  </r>
  <r>
    <x v="1"/>
    <x v="0"/>
    <x v="5"/>
    <x v="0"/>
    <n v="3"/>
  </r>
  <r>
    <x v="1"/>
    <x v="0"/>
    <x v="5"/>
    <x v="1"/>
    <n v="0"/>
  </r>
  <r>
    <x v="1"/>
    <x v="0"/>
    <x v="6"/>
    <x v="0"/>
    <n v="0"/>
  </r>
  <r>
    <x v="1"/>
    <x v="0"/>
    <x v="6"/>
    <x v="1"/>
    <n v="0"/>
  </r>
  <r>
    <x v="1"/>
    <x v="0"/>
    <x v="7"/>
    <x v="0"/>
    <n v="0"/>
  </r>
  <r>
    <x v="1"/>
    <x v="0"/>
    <x v="7"/>
    <x v="1"/>
    <n v="0"/>
  </r>
  <r>
    <x v="1"/>
    <x v="0"/>
    <x v="8"/>
    <x v="0"/>
    <n v="7"/>
  </r>
  <r>
    <x v="1"/>
    <x v="0"/>
    <x v="8"/>
    <x v="1"/>
    <n v="12"/>
  </r>
  <r>
    <x v="1"/>
    <x v="0"/>
    <x v="9"/>
    <x v="0"/>
    <n v="0"/>
  </r>
  <r>
    <x v="1"/>
    <x v="0"/>
    <x v="9"/>
    <x v="1"/>
    <n v="0"/>
  </r>
  <r>
    <x v="1"/>
    <x v="0"/>
    <x v="10"/>
    <x v="0"/>
    <n v="0"/>
  </r>
  <r>
    <x v="1"/>
    <x v="0"/>
    <x v="10"/>
    <x v="1"/>
    <n v="0"/>
  </r>
  <r>
    <x v="1"/>
    <x v="0"/>
    <x v="11"/>
    <x v="0"/>
    <n v="0"/>
  </r>
  <r>
    <x v="1"/>
    <x v="0"/>
    <x v="11"/>
    <x v="1"/>
    <n v="0"/>
  </r>
  <r>
    <x v="1"/>
    <x v="0"/>
    <x v="12"/>
    <x v="0"/>
    <n v="6"/>
  </r>
  <r>
    <x v="1"/>
    <x v="0"/>
    <x v="12"/>
    <x v="1"/>
    <n v="0"/>
  </r>
  <r>
    <x v="1"/>
    <x v="0"/>
    <x v="13"/>
    <x v="0"/>
    <n v="0"/>
  </r>
  <r>
    <x v="1"/>
    <x v="0"/>
    <x v="13"/>
    <x v="1"/>
    <n v="0"/>
  </r>
  <r>
    <x v="1"/>
    <x v="0"/>
    <x v="14"/>
    <x v="0"/>
    <n v="0"/>
  </r>
  <r>
    <x v="1"/>
    <x v="0"/>
    <x v="14"/>
    <x v="1"/>
    <n v="0"/>
  </r>
  <r>
    <x v="1"/>
    <x v="0"/>
    <x v="15"/>
    <x v="0"/>
    <n v="11"/>
  </r>
  <r>
    <x v="1"/>
    <x v="0"/>
    <x v="15"/>
    <x v="1"/>
    <n v="8"/>
  </r>
  <r>
    <x v="1"/>
    <x v="0"/>
    <x v="16"/>
    <x v="0"/>
    <n v="0"/>
  </r>
  <r>
    <x v="1"/>
    <x v="0"/>
    <x v="16"/>
    <x v="1"/>
    <n v="0"/>
  </r>
  <r>
    <x v="1"/>
    <x v="0"/>
    <x v="17"/>
    <x v="0"/>
    <n v="0"/>
  </r>
  <r>
    <x v="1"/>
    <x v="0"/>
    <x v="17"/>
    <x v="1"/>
    <n v="0"/>
  </r>
  <r>
    <x v="1"/>
    <x v="0"/>
    <x v="18"/>
    <x v="0"/>
    <n v="0"/>
  </r>
  <r>
    <x v="1"/>
    <x v="0"/>
    <x v="18"/>
    <x v="1"/>
    <n v="0"/>
  </r>
  <r>
    <x v="1"/>
    <x v="0"/>
    <x v="19"/>
    <x v="0"/>
    <n v="0"/>
  </r>
  <r>
    <x v="1"/>
    <x v="0"/>
    <x v="19"/>
    <x v="1"/>
    <n v="0"/>
  </r>
  <r>
    <x v="1"/>
    <x v="0"/>
    <x v="20"/>
    <x v="0"/>
    <n v="2"/>
  </r>
  <r>
    <x v="1"/>
    <x v="0"/>
    <x v="20"/>
    <x v="1"/>
    <n v="0"/>
  </r>
  <r>
    <x v="1"/>
    <x v="0"/>
    <x v="21"/>
    <x v="0"/>
    <n v="0"/>
  </r>
  <r>
    <x v="1"/>
    <x v="0"/>
    <x v="21"/>
    <x v="1"/>
    <n v="0"/>
  </r>
  <r>
    <x v="1"/>
    <x v="0"/>
    <x v="22"/>
    <x v="0"/>
    <n v="0"/>
  </r>
  <r>
    <x v="1"/>
    <x v="0"/>
    <x v="22"/>
    <x v="1"/>
    <n v="0"/>
  </r>
  <r>
    <x v="1"/>
    <x v="0"/>
    <x v="23"/>
    <x v="0"/>
    <n v="2"/>
  </r>
  <r>
    <x v="1"/>
    <x v="0"/>
    <x v="23"/>
    <x v="1"/>
    <n v="0"/>
  </r>
  <r>
    <x v="1"/>
    <x v="0"/>
    <x v="24"/>
    <x v="0"/>
    <n v="0"/>
  </r>
  <r>
    <x v="1"/>
    <x v="0"/>
    <x v="24"/>
    <x v="1"/>
    <n v="0"/>
  </r>
  <r>
    <x v="1"/>
    <x v="0"/>
    <x v="25"/>
    <x v="0"/>
    <n v="0"/>
  </r>
  <r>
    <x v="1"/>
    <x v="0"/>
    <x v="25"/>
    <x v="1"/>
    <n v="0"/>
  </r>
  <r>
    <x v="1"/>
    <x v="0"/>
    <x v="26"/>
    <x v="0"/>
    <n v="0"/>
  </r>
  <r>
    <x v="1"/>
    <x v="0"/>
    <x v="26"/>
    <x v="1"/>
    <n v="0"/>
  </r>
  <r>
    <x v="1"/>
    <x v="0"/>
    <x v="27"/>
    <x v="0"/>
    <n v="1"/>
  </r>
  <r>
    <x v="1"/>
    <x v="0"/>
    <x v="27"/>
    <x v="1"/>
    <n v="0"/>
  </r>
  <r>
    <x v="1"/>
    <x v="0"/>
    <x v="28"/>
    <x v="0"/>
    <n v="3"/>
  </r>
  <r>
    <x v="1"/>
    <x v="0"/>
    <x v="28"/>
    <x v="1"/>
    <n v="2"/>
  </r>
  <r>
    <x v="1"/>
    <x v="0"/>
    <x v="29"/>
    <x v="0"/>
    <n v="0"/>
  </r>
  <r>
    <x v="1"/>
    <x v="0"/>
    <x v="29"/>
    <x v="1"/>
    <n v="0"/>
  </r>
  <r>
    <x v="1"/>
    <x v="0"/>
    <x v="30"/>
    <x v="0"/>
    <n v="0"/>
  </r>
  <r>
    <x v="1"/>
    <x v="0"/>
    <x v="30"/>
    <x v="1"/>
    <n v="0"/>
  </r>
  <r>
    <x v="1"/>
    <x v="0"/>
    <x v="31"/>
    <x v="0"/>
    <n v="1"/>
  </r>
  <r>
    <x v="1"/>
    <x v="0"/>
    <x v="31"/>
    <x v="1"/>
    <n v="0"/>
  </r>
  <r>
    <x v="1"/>
    <x v="0"/>
    <x v="32"/>
    <x v="0"/>
    <n v="0"/>
  </r>
  <r>
    <x v="1"/>
    <x v="0"/>
    <x v="32"/>
    <x v="1"/>
    <n v="0"/>
  </r>
  <r>
    <x v="1"/>
    <x v="0"/>
    <x v="33"/>
    <x v="0"/>
    <n v="0"/>
  </r>
  <r>
    <x v="1"/>
    <x v="0"/>
    <x v="33"/>
    <x v="1"/>
    <n v="0"/>
  </r>
  <r>
    <x v="1"/>
    <x v="0"/>
    <x v="34"/>
    <x v="0"/>
    <n v="0"/>
  </r>
  <r>
    <x v="1"/>
    <x v="0"/>
    <x v="34"/>
    <x v="1"/>
    <n v="0"/>
  </r>
  <r>
    <x v="1"/>
    <x v="0"/>
    <x v="35"/>
    <x v="0"/>
    <n v="1"/>
  </r>
  <r>
    <x v="1"/>
    <x v="0"/>
    <x v="35"/>
    <x v="1"/>
    <n v="0"/>
  </r>
  <r>
    <x v="1"/>
    <x v="0"/>
    <x v="36"/>
    <x v="0"/>
    <n v="3"/>
  </r>
  <r>
    <x v="1"/>
    <x v="0"/>
    <x v="36"/>
    <x v="1"/>
    <n v="0"/>
  </r>
  <r>
    <x v="1"/>
    <x v="0"/>
    <x v="37"/>
    <x v="0"/>
    <n v="3"/>
  </r>
  <r>
    <x v="1"/>
    <x v="0"/>
    <x v="37"/>
    <x v="1"/>
    <n v="3"/>
  </r>
  <r>
    <x v="1"/>
    <x v="0"/>
    <x v="38"/>
    <x v="0"/>
    <n v="0"/>
  </r>
  <r>
    <x v="1"/>
    <x v="0"/>
    <x v="38"/>
    <x v="1"/>
    <n v="0"/>
  </r>
  <r>
    <x v="1"/>
    <x v="0"/>
    <x v="39"/>
    <x v="0"/>
    <n v="0"/>
  </r>
  <r>
    <x v="1"/>
    <x v="0"/>
    <x v="39"/>
    <x v="1"/>
    <n v="0"/>
  </r>
  <r>
    <x v="1"/>
    <x v="0"/>
    <x v="40"/>
    <x v="0"/>
    <n v="2"/>
  </r>
  <r>
    <x v="1"/>
    <x v="0"/>
    <x v="40"/>
    <x v="1"/>
    <n v="0"/>
  </r>
  <r>
    <x v="1"/>
    <x v="0"/>
    <x v="41"/>
    <x v="0"/>
    <n v="2"/>
  </r>
  <r>
    <x v="1"/>
    <x v="0"/>
    <x v="41"/>
    <x v="1"/>
    <n v="0"/>
  </r>
  <r>
    <x v="1"/>
    <x v="0"/>
    <x v="42"/>
    <x v="0"/>
    <n v="0"/>
  </r>
  <r>
    <x v="1"/>
    <x v="0"/>
    <x v="42"/>
    <x v="1"/>
    <n v="0"/>
  </r>
  <r>
    <x v="1"/>
    <x v="0"/>
    <x v="43"/>
    <x v="0"/>
    <n v="7"/>
  </r>
  <r>
    <x v="1"/>
    <x v="0"/>
    <x v="43"/>
    <x v="1"/>
    <n v="13"/>
  </r>
  <r>
    <x v="1"/>
    <x v="0"/>
    <x v="44"/>
    <x v="0"/>
    <n v="0"/>
  </r>
  <r>
    <x v="1"/>
    <x v="0"/>
    <x v="44"/>
    <x v="1"/>
    <n v="0"/>
  </r>
  <r>
    <x v="1"/>
    <x v="0"/>
    <x v="45"/>
    <x v="0"/>
    <n v="0"/>
  </r>
  <r>
    <x v="1"/>
    <x v="0"/>
    <x v="45"/>
    <x v="1"/>
    <n v="0"/>
  </r>
  <r>
    <x v="1"/>
    <x v="0"/>
    <x v="46"/>
    <x v="0"/>
    <n v="0"/>
  </r>
  <r>
    <x v="1"/>
    <x v="0"/>
    <x v="46"/>
    <x v="1"/>
    <n v="0"/>
  </r>
  <r>
    <x v="1"/>
    <x v="0"/>
    <x v="47"/>
    <x v="0"/>
    <n v="0"/>
  </r>
  <r>
    <x v="1"/>
    <x v="0"/>
    <x v="47"/>
    <x v="1"/>
    <n v="0"/>
  </r>
  <r>
    <x v="1"/>
    <x v="0"/>
    <x v="48"/>
    <x v="0"/>
    <n v="0"/>
  </r>
  <r>
    <x v="1"/>
    <x v="0"/>
    <x v="48"/>
    <x v="1"/>
    <n v="0"/>
  </r>
  <r>
    <x v="1"/>
    <x v="0"/>
    <x v="49"/>
    <x v="0"/>
    <n v="0"/>
  </r>
  <r>
    <x v="1"/>
    <x v="0"/>
    <x v="49"/>
    <x v="1"/>
    <n v="0"/>
  </r>
  <r>
    <x v="1"/>
    <x v="0"/>
    <x v="50"/>
    <x v="0"/>
    <n v="0"/>
  </r>
  <r>
    <x v="1"/>
    <x v="0"/>
    <x v="50"/>
    <x v="1"/>
    <n v="0"/>
  </r>
  <r>
    <x v="1"/>
    <x v="0"/>
    <x v="51"/>
    <x v="0"/>
    <n v="0"/>
  </r>
  <r>
    <x v="1"/>
    <x v="0"/>
    <x v="51"/>
    <x v="1"/>
    <n v="0"/>
  </r>
  <r>
    <x v="1"/>
    <x v="0"/>
    <x v="52"/>
    <x v="0"/>
    <n v="0"/>
  </r>
  <r>
    <x v="1"/>
    <x v="0"/>
    <x v="52"/>
    <x v="1"/>
    <n v="0"/>
  </r>
  <r>
    <x v="1"/>
    <x v="0"/>
    <x v="53"/>
    <x v="0"/>
    <n v="0"/>
  </r>
  <r>
    <x v="1"/>
    <x v="0"/>
    <x v="53"/>
    <x v="1"/>
    <n v="0"/>
  </r>
  <r>
    <x v="1"/>
    <x v="0"/>
    <x v="54"/>
    <x v="0"/>
    <n v="0"/>
  </r>
  <r>
    <x v="1"/>
    <x v="0"/>
    <x v="54"/>
    <x v="1"/>
    <n v="0"/>
  </r>
  <r>
    <x v="1"/>
    <x v="0"/>
    <x v="55"/>
    <x v="0"/>
    <n v="0"/>
  </r>
  <r>
    <x v="1"/>
    <x v="0"/>
    <x v="55"/>
    <x v="1"/>
    <n v="0"/>
  </r>
  <r>
    <x v="1"/>
    <x v="0"/>
    <x v="56"/>
    <x v="0"/>
    <n v="0"/>
  </r>
  <r>
    <x v="1"/>
    <x v="0"/>
    <x v="56"/>
    <x v="1"/>
    <n v="0"/>
  </r>
  <r>
    <x v="1"/>
    <x v="0"/>
    <x v="57"/>
    <x v="0"/>
    <n v="0"/>
  </r>
  <r>
    <x v="1"/>
    <x v="0"/>
    <x v="57"/>
    <x v="1"/>
    <n v="0"/>
  </r>
  <r>
    <x v="1"/>
    <x v="0"/>
    <x v="58"/>
    <x v="0"/>
    <n v="0"/>
  </r>
  <r>
    <x v="1"/>
    <x v="0"/>
    <x v="58"/>
    <x v="1"/>
    <n v="0"/>
  </r>
  <r>
    <x v="1"/>
    <x v="0"/>
    <x v="59"/>
    <x v="0"/>
    <n v="0"/>
  </r>
  <r>
    <x v="1"/>
    <x v="0"/>
    <x v="59"/>
    <x v="1"/>
    <n v="0"/>
  </r>
  <r>
    <x v="1"/>
    <x v="0"/>
    <x v="60"/>
    <x v="0"/>
    <n v="2"/>
  </r>
  <r>
    <x v="1"/>
    <x v="0"/>
    <x v="60"/>
    <x v="1"/>
    <n v="2"/>
  </r>
  <r>
    <x v="1"/>
    <x v="0"/>
    <x v="61"/>
    <x v="0"/>
    <n v="1"/>
  </r>
  <r>
    <x v="1"/>
    <x v="0"/>
    <x v="61"/>
    <x v="1"/>
    <n v="3"/>
  </r>
  <r>
    <x v="1"/>
    <x v="0"/>
    <x v="62"/>
    <x v="0"/>
    <n v="0"/>
  </r>
  <r>
    <x v="1"/>
    <x v="0"/>
    <x v="62"/>
    <x v="1"/>
    <n v="0"/>
  </r>
  <r>
    <x v="1"/>
    <x v="0"/>
    <x v="63"/>
    <x v="0"/>
    <n v="0"/>
  </r>
  <r>
    <x v="1"/>
    <x v="0"/>
    <x v="63"/>
    <x v="1"/>
    <n v="0"/>
  </r>
  <r>
    <x v="1"/>
    <x v="0"/>
    <x v="64"/>
    <x v="0"/>
    <n v="0"/>
  </r>
  <r>
    <x v="1"/>
    <x v="0"/>
    <x v="64"/>
    <x v="1"/>
    <n v="0"/>
  </r>
  <r>
    <x v="1"/>
    <x v="0"/>
    <x v="65"/>
    <x v="0"/>
    <n v="7"/>
  </r>
  <r>
    <x v="1"/>
    <x v="0"/>
    <x v="65"/>
    <x v="1"/>
    <n v="0"/>
  </r>
  <r>
    <x v="1"/>
    <x v="0"/>
    <x v="66"/>
    <x v="0"/>
    <n v="0"/>
  </r>
  <r>
    <x v="1"/>
    <x v="0"/>
    <x v="66"/>
    <x v="1"/>
    <n v="0"/>
  </r>
  <r>
    <x v="1"/>
    <x v="0"/>
    <x v="67"/>
    <x v="0"/>
    <n v="0"/>
  </r>
  <r>
    <x v="1"/>
    <x v="0"/>
    <x v="67"/>
    <x v="1"/>
    <n v="0"/>
  </r>
  <r>
    <x v="1"/>
    <x v="0"/>
    <x v="68"/>
    <x v="0"/>
    <n v="0"/>
  </r>
  <r>
    <x v="1"/>
    <x v="0"/>
    <x v="68"/>
    <x v="1"/>
    <n v="0"/>
  </r>
  <r>
    <x v="1"/>
    <x v="0"/>
    <x v="69"/>
    <x v="0"/>
    <n v="0"/>
  </r>
  <r>
    <x v="1"/>
    <x v="0"/>
    <x v="69"/>
    <x v="1"/>
    <n v="0"/>
  </r>
  <r>
    <x v="1"/>
    <x v="0"/>
    <x v="70"/>
    <x v="0"/>
    <n v="0"/>
  </r>
  <r>
    <x v="1"/>
    <x v="0"/>
    <x v="70"/>
    <x v="1"/>
    <n v="0"/>
  </r>
  <r>
    <x v="1"/>
    <x v="0"/>
    <x v="71"/>
    <x v="0"/>
    <n v="0"/>
  </r>
  <r>
    <x v="1"/>
    <x v="0"/>
    <x v="71"/>
    <x v="1"/>
    <n v="0"/>
  </r>
  <r>
    <x v="1"/>
    <x v="0"/>
    <x v="72"/>
    <x v="0"/>
    <n v="0"/>
  </r>
  <r>
    <x v="1"/>
    <x v="0"/>
    <x v="72"/>
    <x v="1"/>
    <n v="0"/>
  </r>
  <r>
    <x v="1"/>
    <x v="0"/>
    <x v="73"/>
    <x v="0"/>
    <n v="0"/>
  </r>
  <r>
    <x v="1"/>
    <x v="0"/>
    <x v="73"/>
    <x v="1"/>
    <n v="0"/>
  </r>
  <r>
    <x v="1"/>
    <x v="0"/>
    <x v="74"/>
    <x v="0"/>
    <n v="0"/>
  </r>
  <r>
    <x v="1"/>
    <x v="0"/>
    <x v="74"/>
    <x v="1"/>
    <n v="0"/>
  </r>
  <r>
    <x v="1"/>
    <x v="0"/>
    <x v="75"/>
    <x v="0"/>
    <n v="0"/>
  </r>
  <r>
    <x v="1"/>
    <x v="0"/>
    <x v="75"/>
    <x v="1"/>
    <n v="0"/>
  </r>
  <r>
    <x v="1"/>
    <x v="0"/>
    <x v="76"/>
    <x v="0"/>
    <n v="3"/>
  </r>
  <r>
    <x v="1"/>
    <x v="0"/>
    <x v="76"/>
    <x v="1"/>
    <n v="0"/>
  </r>
  <r>
    <x v="1"/>
    <x v="0"/>
    <x v="77"/>
    <x v="0"/>
    <n v="0"/>
  </r>
  <r>
    <x v="1"/>
    <x v="0"/>
    <x v="77"/>
    <x v="1"/>
    <n v="0"/>
  </r>
  <r>
    <x v="1"/>
    <x v="0"/>
    <x v="78"/>
    <x v="0"/>
    <n v="0"/>
  </r>
  <r>
    <x v="1"/>
    <x v="0"/>
    <x v="78"/>
    <x v="1"/>
    <n v="0"/>
  </r>
  <r>
    <x v="1"/>
    <x v="0"/>
    <x v="79"/>
    <x v="0"/>
    <n v="59"/>
  </r>
  <r>
    <x v="1"/>
    <x v="0"/>
    <x v="79"/>
    <x v="1"/>
    <n v="25"/>
  </r>
  <r>
    <x v="1"/>
    <x v="0"/>
    <x v="80"/>
    <x v="0"/>
    <n v="0"/>
  </r>
  <r>
    <x v="1"/>
    <x v="0"/>
    <x v="80"/>
    <x v="1"/>
    <n v="0"/>
  </r>
  <r>
    <x v="1"/>
    <x v="0"/>
    <x v="81"/>
    <x v="0"/>
    <n v="0"/>
  </r>
  <r>
    <x v="1"/>
    <x v="0"/>
    <x v="81"/>
    <x v="1"/>
    <n v="0"/>
  </r>
  <r>
    <x v="1"/>
    <x v="0"/>
    <x v="82"/>
    <x v="0"/>
    <n v="0"/>
  </r>
  <r>
    <x v="1"/>
    <x v="0"/>
    <x v="82"/>
    <x v="1"/>
    <n v="0"/>
  </r>
  <r>
    <x v="1"/>
    <x v="0"/>
    <x v="83"/>
    <x v="0"/>
    <n v="2"/>
  </r>
  <r>
    <x v="1"/>
    <x v="0"/>
    <x v="83"/>
    <x v="1"/>
    <n v="0"/>
  </r>
  <r>
    <x v="1"/>
    <x v="0"/>
    <x v="84"/>
    <x v="0"/>
    <n v="0"/>
  </r>
  <r>
    <x v="1"/>
    <x v="0"/>
    <x v="84"/>
    <x v="1"/>
    <n v="0"/>
  </r>
  <r>
    <x v="1"/>
    <x v="0"/>
    <x v="85"/>
    <x v="0"/>
    <n v="0"/>
  </r>
  <r>
    <x v="1"/>
    <x v="0"/>
    <x v="85"/>
    <x v="1"/>
    <n v="0"/>
  </r>
  <r>
    <x v="1"/>
    <x v="0"/>
    <x v="86"/>
    <x v="0"/>
    <n v="2"/>
  </r>
  <r>
    <x v="1"/>
    <x v="0"/>
    <x v="86"/>
    <x v="1"/>
    <n v="0"/>
  </r>
  <r>
    <x v="1"/>
    <x v="0"/>
    <x v="87"/>
    <x v="0"/>
    <n v="0"/>
  </r>
  <r>
    <x v="1"/>
    <x v="0"/>
    <x v="87"/>
    <x v="1"/>
    <n v="0"/>
  </r>
  <r>
    <x v="1"/>
    <x v="0"/>
    <x v="88"/>
    <x v="0"/>
    <n v="0"/>
  </r>
  <r>
    <x v="1"/>
    <x v="0"/>
    <x v="88"/>
    <x v="1"/>
    <n v="0"/>
  </r>
  <r>
    <x v="1"/>
    <x v="0"/>
    <x v="89"/>
    <x v="0"/>
    <n v="0"/>
  </r>
  <r>
    <x v="1"/>
    <x v="0"/>
    <x v="89"/>
    <x v="1"/>
    <n v="0"/>
  </r>
  <r>
    <x v="1"/>
    <x v="0"/>
    <x v="90"/>
    <x v="0"/>
    <n v="0"/>
  </r>
  <r>
    <x v="1"/>
    <x v="0"/>
    <x v="90"/>
    <x v="1"/>
    <n v="0"/>
  </r>
  <r>
    <x v="1"/>
    <x v="0"/>
    <x v="91"/>
    <x v="0"/>
    <n v="0"/>
  </r>
  <r>
    <x v="1"/>
    <x v="0"/>
    <x v="91"/>
    <x v="1"/>
    <n v="0"/>
  </r>
  <r>
    <x v="1"/>
    <x v="0"/>
    <x v="92"/>
    <x v="0"/>
    <n v="0"/>
  </r>
  <r>
    <x v="1"/>
    <x v="0"/>
    <x v="92"/>
    <x v="1"/>
    <n v="0"/>
  </r>
  <r>
    <x v="1"/>
    <x v="0"/>
    <x v="93"/>
    <x v="0"/>
    <n v="0"/>
  </r>
  <r>
    <x v="1"/>
    <x v="0"/>
    <x v="93"/>
    <x v="1"/>
    <n v="0"/>
  </r>
  <r>
    <x v="1"/>
    <x v="0"/>
    <x v="94"/>
    <x v="0"/>
    <n v="0"/>
  </r>
  <r>
    <x v="1"/>
    <x v="0"/>
    <x v="94"/>
    <x v="1"/>
    <n v="0"/>
  </r>
  <r>
    <x v="1"/>
    <x v="0"/>
    <x v="95"/>
    <x v="0"/>
    <n v="0"/>
  </r>
  <r>
    <x v="1"/>
    <x v="0"/>
    <x v="95"/>
    <x v="1"/>
    <n v="0"/>
  </r>
  <r>
    <x v="1"/>
    <x v="0"/>
    <x v="96"/>
    <x v="0"/>
    <n v="1"/>
  </r>
  <r>
    <x v="1"/>
    <x v="0"/>
    <x v="96"/>
    <x v="1"/>
    <n v="0"/>
  </r>
  <r>
    <x v="1"/>
    <x v="0"/>
    <x v="97"/>
    <x v="0"/>
    <n v="0"/>
  </r>
  <r>
    <x v="1"/>
    <x v="0"/>
    <x v="97"/>
    <x v="1"/>
    <n v="0"/>
  </r>
  <r>
    <x v="1"/>
    <x v="0"/>
    <x v="98"/>
    <x v="0"/>
    <n v="0"/>
  </r>
  <r>
    <x v="1"/>
    <x v="0"/>
    <x v="98"/>
    <x v="1"/>
    <n v="0"/>
  </r>
  <r>
    <x v="1"/>
    <x v="1"/>
    <x v="0"/>
    <x v="0"/>
    <n v="476"/>
  </r>
  <r>
    <x v="1"/>
    <x v="1"/>
    <x v="0"/>
    <x v="1"/>
    <n v="149"/>
  </r>
  <r>
    <x v="1"/>
    <x v="1"/>
    <x v="1"/>
    <x v="0"/>
    <n v="241"/>
  </r>
  <r>
    <x v="1"/>
    <x v="1"/>
    <x v="1"/>
    <x v="1"/>
    <n v="67"/>
  </r>
  <r>
    <x v="1"/>
    <x v="1"/>
    <x v="2"/>
    <x v="0"/>
    <n v="14"/>
  </r>
  <r>
    <x v="1"/>
    <x v="1"/>
    <x v="2"/>
    <x v="1"/>
    <n v="0"/>
  </r>
  <r>
    <x v="1"/>
    <x v="1"/>
    <x v="3"/>
    <x v="0"/>
    <n v="6"/>
  </r>
  <r>
    <x v="1"/>
    <x v="1"/>
    <x v="3"/>
    <x v="1"/>
    <n v="0"/>
  </r>
  <r>
    <x v="1"/>
    <x v="1"/>
    <x v="4"/>
    <x v="0"/>
    <n v="0"/>
  </r>
  <r>
    <x v="1"/>
    <x v="1"/>
    <x v="4"/>
    <x v="1"/>
    <n v="0"/>
  </r>
  <r>
    <x v="1"/>
    <x v="1"/>
    <x v="5"/>
    <x v="0"/>
    <n v="3"/>
  </r>
  <r>
    <x v="1"/>
    <x v="1"/>
    <x v="5"/>
    <x v="1"/>
    <n v="0"/>
  </r>
  <r>
    <x v="1"/>
    <x v="1"/>
    <x v="6"/>
    <x v="0"/>
    <n v="0"/>
  </r>
  <r>
    <x v="1"/>
    <x v="1"/>
    <x v="6"/>
    <x v="1"/>
    <n v="0"/>
  </r>
  <r>
    <x v="1"/>
    <x v="1"/>
    <x v="7"/>
    <x v="0"/>
    <n v="3"/>
  </r>
  <r>
    <x v="1"/>
    <x v="1"/>
    <x v="7"/>
    <x v="1"/>
    <n v="0"/>
  </r>
  <r>
    <x v="1"/>
    <x v="1"/>
    <x v="8"/>
    <x v="0"/>
    <n v="25"/>
  </r>
  <r>
    <x v="1"/>
    <x v="1"/>
    <x v="8"/>
    <x v="1"/>
    <n v="12"/>
  </r>
  <r>
    <x v="1"/>
    <x v="1"/>
    <x v="9"/>
    <x v="0"/>
    <n v="0"/>
  </r>
  <r>
    <x v="1"/>
    <x v="1"/>
    <x v="9"/>
    <x v="1"/>
    <n v="0"/>
  </r>
  <r>
    <x v="1"/>
    <x v="1"/>
    <x v="10"/>
    <x v="0"/>
    <n v="0"/>
  </r>
  <r>
    <x v="1"/>
    <x v="1"/>
    <x v="10"/>
    <x v="1"/>
    <n v="0"/>
  </r>
  <r>
    <x v="1"/>
    <x v="1"/>
    <x v="11"/>
    <x v="0"/>
    <n v="0"/>
  </r>
  <r>
    <x v="1"/>
    <x v="1"/>
    <x v="11"/>
    <x v="1"/>
    <n v="0"/>
  </r>
  <r>
    <x v="1"/>
    <x v="1"/>
    <x v="12"/>
    <x v="0"/>
    <n v="4"/>
  </r>
  <r>
    <x v="1"/>
    <x v="1"/>
    <x v="12"/>
    <x v="1"/>
    <n v="0"/>
  </r>
  <r>
    <x v="1"/>
    <x v="1"/>
    <x v="13"/>
    <x v="0"/>
    <n v="0"/>
  </r>
  <r>
    <x v="1"/>
    <x v="1"/>
    <x v="13"/>
    <x v="1"/>
    <n v="0"/>
  </r>
  <r>
    <x v="1"/>
    <x v="1"/>
    <x v="14"/>
    <x v="0"/>
    <n v="0"/>
  </r>
  <r>
    <x v="1"/>
    <x v="1"/>
    <x v="14"/>
    <x v="1"/>
    <n v="0"/>
  </r>
  <r>
    <x v="1"/>
    <x v="1"/>
    <x v="15"/>
    <x v="0"/>
    <n v="15"/>
  </r>
  <r>
    <x v="1"/>
    <x v="1"/>
    <x v="15"/>
    <x v="1"/>
    <n v="11"/>
  </r>
  <r>
    <x v="1"/>
    <x v="1"/>
    <x v="16"/>
    <x v="0"/>
    <n v="0"/>
  </r>
  <r>
    <x v="1"/>
    <x v="1"/>
    <x v="16"/>
    <x v="1"/>
    <n v="0"/>
  </r>
  <r>
    <x v="1"/>
    <x v="1"/>
    <x v="17"/>
    <x v="0"/>
    <n v="0"/>
  </r>
  <r>
    <x v="1"/>
    <x v="1"/>
    <x v="17"/>
    <x v="1"/>
    <n v="0"/>
  </r>
  <r>
    <x v="1"/>
    <x v="1"/>
    <x v="18"/>
    <x v="0"/>
    <n v="0"/>
  </r>
  <r>
    <x v="1"/>
    <x v="1"/>
    <x v="18"/>
    <x v="1"/>
    <n v="0"/>
  </r>
  <r>
    <x v="1"/>
    <x v="1"/>
    <x v="19"/>
    <x v="0"/>
    <n v="0"/>
  </r>
  <r>
    <x v="1"/>
    <x v="1"/>
    <x v="19"/>
    <x v="1"/>
    <n v="0"/>
  </r>
  <r>
    <x v="1"/>
    <x v="1"/>
    <x v="20"/>
    <x v="0"/>
    <n v="3"/>
  </r>
  <r>
    <x v="1"/>
    <x v="1"/>
    <x v="20"/>
    <x v="1"/>
    <n v="0"/>
  </r>
  <r>
    <x v="1"/>
    <x v="1"/>
    <x v="21"/>
    <x v="0"/>
    <n v="0"/>
  </r>
  <r>
    <x v="1"/>
    <x v="1"/>
    <x v="21"/>
    <x v="1"/>
    <n v="0"/>
  </r>
  <r>
    <x v="1"/>
    <x v="1"/>
    <x v="22"/>
    <x v="0"/>
    <n v="0"/>
  </r>
  <r>
    <x v="1"/>
    <x v="1"/>
    <x v="22"/>
    <x v="1"/>
    <n v="0"/>
  </r>
  <r>
    <x v="1"/>
    <x v="1"/>
    <x v="23"/>
    <x v="0"/>
    <n v="2"/>
  </r>
  <r>
    <x v="1"/>
    <x v="1"/>
    <x v="23"/>
    <x v="1"/>
    <n v="0"/>
  </r>
  <r>
    <x v="1"/>
    <x v="1"/>
    <x v="24"/>
    <x v="0"/>
    <n v="0"/>
  </r>
  <r>
    <x v="1"/>
    <x v="1"/>
    <x v="24"/>
    <x v="1"/>
    <n v="0"/>
  </r>
  <r>
    <x v="1"/>
    <x v="1"/>
    <x v="25"/>
    <x v="0"/>
    <n v="0"/>
  </r>
  <r>
    <x v="1"/>
    <x v="1"/>
    <x v="25"/>
    <x v="1"/>
    <n v="0"/>
  </r>
  <r>
    <x v="1"/>
    <x v="1"/>
    <x v="26"/>
    <x v="0"/>
    <n v="0"/>
  </r>
  <r>
    <x v="1"/>
    <x v="1"/>
    <x v="26"/>
    <x v="1"/>
    <n v="0"/>
  </r>
  <r>
    <x v="1"/>
    <x v="1"/>
    <x v="27"/>
    <x v="0"/>
    <n v="0"/>
  </r>
  <r>
    <x v="1"/>
    <x v="1"/>
    <x v="27"/>
    <x v="1"/>
    <n v="0"/>
  </r>
  <r>
    <x v="1"/>
    <x v="1"/>
    <x v="28"/>
    <x v="0"/>
    <n v="8"/>
  </r>
  <r>
    <x v="1"/>
    <x v="1"/>
    <x v="28"/>
    <x v="1"/>
    <n v="4"/>
  </r>
  <r>
    <x v="1"/>
    <x v="1"/>
    <x v="29"/>
    <x v="0"/>
    <n v="0"/>
  </r>
  <r>
    <x v="1"/>
    <x v="1"/>
    <x v="29"/>
    <x v="1"/>
    <n v="0"/>
  </r>
  <r>
    <x v="1"/>
    <x v="1"/>
    <x v="30"/>
    <x v="0"/>
    <n v="0"/>
  </r>
  <r>
    <x v="1"/>
    <x v="1"/>
    <x v="30"/>
    <x v="1"/>
    <n v="0"/>
  </r>
  <r>
    <x v="1"/>
    <x v="1"/>
    <x v="31"/>
    <x v="0"/>
    <n v="2"/>
  </r>
  <r>
    <x v="1"/>
    <x v="1"/>
    <x v="31"/>
    <x v="1"/>
    <n v="0"/>
  </r>
  <r>
    <x v="1"/>
    <x v="1"/>
    <x v="32"/>
    <x v="0"/>
    <n v="0"/>
  </r>
  <r>
    <x v="1"/>
    <x v="1"/>
    <x v="32"/>
    <x v="1"/>
    <n v="0"/>
  </r>
  <r>
    <x v="1"/>
    <x v="1"/>
    <x v="33"/>
    <x v="0"/>
    <n v="1"/>
  </r>
  <r>
    <x v="1"/>
    <x v="1"/>
    <x v="33"/>
    <x v="1"/>
    <n v="0"/>
  </r>
  <r>
    <x v="1"/>
    <x v="1"/>
    <x v="34"/>
    <x v="0"/>
    <n v="0"/>
  </r>
  <r>
    <x v="1"/>
    <x v="1"/>
    <x v="34"/>
    <x v="1"/>
    <n v="0"/>
  </r>
  <r>
    <x v="1"/>
    <x v="1"/>
    <x v="35"/>
    <x v="0"/>
    <n v="8"/>
  </r>
  <r>
    <x v="1"/>
    <x v="1"/>
    <x v="35"/>
    <x v="1"/>
    <n v="0"/>
  </r>
  <r>
    <x v="1"/>
    <x v="1"/>
    <x v="36"/>
    <x v="0"/>
    <n v="1"/>
  </r>
  <r>
    <x v="1"/>
    <x v="1"/>
    <x v="36"/>
    <x v="1"/>
    <n v="2"/>
  </r>
  <r>
    <x v="1"/>
    <x v="1"/>
    <x v="37"/>
    <x v="0"/>
    <n v="4"/>
  </r>
  <r>
    <x v="1"/>
    <x v="1"/>
    <x v="37"/>
    <x v="1"/>
    <n v="4"/>
  </r>
  <r>
    <x v="1"/>
    <x v="1"/>
    <x v="38"/>
    <x v="0"/>
    <n v="0"/>
  </r>
  <r>
    <x v="1"/>
    <x v="1"/>
    <x v="38"/>
    <x v="1"/>
    <n v="0"/>
  </r>
  <r>
    <x v="1"/>
    <x v="1"/>
    <x v="39"/>
    <x v="0"/>
    <n v="0"/>
  </r>
  <r>
    <x v="1"/>
    <x v="1"/>
    <x v="39"/>
    <x v="1"/>
    <n v="0"/>
  </r>
  <r>
    <x v="1"/>
    <x v="1"/>
    <x v="40"/>
    <x v="0"/>
    <n v="8"/>
  </r>
  <r>
    <x v="1"/>
    <x v="1"/>
    <x v="40"/>
    <x v="1"/>
    <n v="0"/>
  </r>
  <r>
    <x v="1"/>
    <x v="1"/>
    <x v="41"/>
    <x v="0"/>
    <n v="2"/>
  </r>
  <r>
    <x v="1"/>
    <x v="1"/>
    <x v="41"/>
    <x v="1"/>
    <n v="0"/>
  </r>
  <r>
    <x v="1"/>
    <x v="1"/>
    <x v="42"/>
    <x v="0"/>
    <n v="4"/>
  </r>
  <r>
    <x v="1"/>
    <x v="1"/>
    <x v="42"/>
    <x v="1"/>
    <n v="0"/>
  </r>
  <r>
    <x v="1"/>
    <x v="1"/>
    <x v="43"/>
    <x v="0"/>
    <n v="13"/>
  </r>
  <r>
    <x v="1"/>
    <x v="1"/>
    <x v="43"/>
    <x v="1"/>
    <n v="9"/>
  </r>
  <r>
    <x v="1"/>
    <x v="1"/>
    <x v="44"/>
    <x v="0"/>
    <n v="0"/>
  </r>
  <r>
    <x v="1"/>
    <x v="1"/>
    <x v="44"/>
    <x v="1"/>
    <n v="0"/>
  </r>
  <r>
    <x v="1"/>
    <x v="1"/>
    <x v="45"/>
    <x v="0"/>
    <n v="0"/>
  </r>
  <r>
    <x v="1"/>
    <x v="1"/>
    <x v="45"/>
    <x v="1"/>
    <n v="0"/>
  </r>
  <r>
    <x v="1"/>
    <x v="1"/>
    <x v="46"/>
    <x v="0"/>
    <n v="0"/>
  </r>
  <r>
    <x v="1"/>
    <x v="1"/>
    <x v="46"/>
    <x v="1"/>
    <n v="0"/>
  </r>
  <r>
    <x v="1"/>
    <x v="1"/>
    <x v="47"/>
    <x v="0"/>
    <n v="1"/>
  </r>
  <r>
    <x v="1"/>
    <x v="1"/>
    <x v="47"/>
    <x v="1"/>
    <n v="0"/>
  </r>
  <r>
    <x v="1"/>
    <x v="1"/>
    <x v="48"/>
    <x v="0"/>
    <n v="0"/>
  </r>
  <r>
    <x v="1"/>
    <x v="1"/>
    <x v="48"/>
    <x v="1"/>
    <n v="0"/>
  </r>
  <r>
    <x v="1"/>
    <x v="1"/>
    <x v="49"/>
    <x v="0"/>
    <n v="0"/>
  </r>
  <r>
    <x v="1"/>
    <x v="1"/>
    <x v="49"/>
    <x v="1"/>
    <n v="0"/>
  </r>
  <r>
    <x v="1"/>
    <x v="1"/>
    <x v="50"/>
    <x v="0"/>
    <n v="0"/>
  </r>
  <r>
    <x v="1"/>
    <x v="1"/>
    <x v="50"/>
    <x v="1"/>
    <n v="0"/>
  </r>
  <r>
    <x v="1"/>
    <x v="1"/>
    <x v="51"/>
    <x v="0"/>
    <n v="0"/>
  </r>
  <r>
    <x v="1"/>
    <x v="1"/>
    <x v="51"/>
    <x v="1"/>
    <n v="0"/>
  </r>
  <r>
    <x v="1"/>
    <x v="1"/>
    <x v="52"/>
    <x v="0"/>
    <n v="0"/>
  </r>
  <r>
    <x v="1"/>
    <x v="1"/>
    <x v="52"/>
    <x v="1"/>
    <n v="0"/>
  </r>
  <r>
    <x v="1"/>
    <x v="1"/>
    <x v="53"/>
    <x v="0"/>
    <n v="0"/>
  </r>
  <r>
    <x v="1"/>
    <x v="1"/>
    <x v="53"/>
    <x v="1"/>
    <n v="0"/>
  </r>
  <r>
    <x v="1"/>
    <x v="1"/>
    <x v="54"/>
    <x v="0"/>
    <n v="0"/>
  </r>
  <r>
    <x v="1"/>
    <x v="1"/>
    <x v="54"/>
    <x v="1"/>
    <n v="0"/>
  </r>
  <r>
    <x v="1"/>
    <x v="1"/>
    <x v="55"/>
    <x v="0"/>
    <n v="0"/>
  </r>
  <r>
    <x v="1"/>
    <x v="1"/>
    <x v="55"/>
    <x v="1"/>
    <n v="0"/>
  </r>
  <r>
    <x v="1"/>
    <x v="1"/>
    <x v="56"/>
    <x v="0"/>
    <n v="0"/>
  </r>
  <r>
    <x v="1"/>
    <x v="1"/>
    <x v="56"/>
    <x v="1"/>
    <n v="0"/>
  </r>
  <r>
    <x v="1"/>
    <x v="1"/>
    <x v="57"/>
    <x v="0"/>
    <n v="0"/>
  </r>
  <r>
    <x v="1"/>
    <x v="1"/>
    <x v="57"/>
    <x v="1"/>
    <n v="0"/>
  </r>
  <r>
    <x v="1"/>
    <x v="1"/>
    <x v="58"/>
    <x v="0"/>
    <n v="0"/>
  </r>
  <r>
    <x v="1"/>
    <x v="1"/>
    <x v="58"/>
    <x v="1"/>
    <n v="0"/>
  </r>
  <r>
    <x v="1"/>
    <x v="1"/>
    <x v="59"/>
    <x v="0"/>
    <n v="0"/>
  </r>
  <r>
    <x v="1"/>
    <x v="1"/>
    <x v="59"/>
    <x v="1"/>
    <n v="0"/>
  </r>
  <r>
    <x v="1"/>
    <x v="1"/>
    <x v="60"/>
    <x v="0"/>
    <n v="4"/>
  </r>
  <r>
    <x v="1"/>
    <x v="1"/>
    <x v="60"/>
    <x v="1"/>
    <n v="3"/>
  </r>
  <r>
    <x v="1"/>
    <x v="1"/>
    <x v="61"/>
    <x v="0"/>
    <n v="8"/>
  </r>
  <r>
    <x v="1"/>
    <x v="1"/>
    <x v="61"/>
    <x v="1"/>
    <n v="2"/>
  </r>
  <r>
    <x v="1"/>
    <x v="1"/>
    <x v="62"/>
    <x v="0"/>
    <n v="0"/>
  </r>
  <r>
    <x v="1"/>
    <x v="1"/>
    <x v="62"/>
    <x v="1"/>
    <n v="0"/>
  </r>
  <r>
    <x v="1"/>
    <x v="1"/>
    <x v="63"/>
    <x v="0"/>
    <n v="0"/>
  </r>
  <r>
    <x v="1"/>
    <x v="1"/>
    <x v="63"/>
    <x v="1"/>
    <n v="0"/>
  </r>
  <r>
    <x v="1"/>
    <x v="1"/>
    <x v="64"/>
    <x v="0"/>
    <n v="0"/>
  </r>
  <r>
    <x v="1"/>
    <x v="1"/>
    <x v="64"/>
    <x v="1"/>
    <n v="0"/>
  </r>
  <r>
    <x v="1"/>
    <x v="1"/>
    <x v="65"/>
    <x v="0"/>
    <n v="6"/>
  </r>
  <r>
    <x v="1"/>
    <x v="1"/>
    <x v="65"/>
    <x v="1"/>
    <n v="0"/>
  </r>
  <r>
    <x v="1"/>
    <x v="1"/>
    <x v="66"/>
    <x v="0"/>
    <n v="0"/>
  </r>
  <r>
    <x v="1"/>
    <x v="1"/>
    <x v="66"/>
    <x v="1"/>
    <n v="0"/>
  </r>
  <r>
    <x v="1"/>
    <x v="1"/>
    <x v="67"/>
    <x v="0"/>
    <n v="0"/>
  </r>
  <r>
    <x v="1"/>
    <x v="1"/>
    <x v="67"/>
    <x v="1"/>
    <n v="0"/>
  </r>
  <r>
    <x v="1"/>
    <x v="1"/>
    <x v="68"/>
    <x v="0"/>
    <n v="0"/>
  </r>
  <r>
    <x v="1"/>
    <x v="1"/>
    <x v="68"/>
    <x v="1"/>
    <n v="0"/>
  </r>
  <r>
    <x v="1"/>
    <x v="1"/>
    <x v="69"/>
    <x v="0"/>
    <n v="0"/>
  </r>
  <r>
    <x v="1"/>
    <x v="1"/>
    <x v="69"/>
    <x v="1"/>
    <n v="0"/>
  </r>
  <r>
    <x v="1"/>
    <x v="1"/>
    <x v="70"/>
    <x v="0"/>
    <n v="0"/>
  </r>
  <r>
    <x v="1"/>
    <x v="1"/>
    <x v="70"/>
    <x v="1"/>
    <n v="0"/>
  </r>
  <r>
    <x v="1"/>
    <x v="1"/>
    <x v="71"/>
    <x v="0"/>
    <n v="0"/>
  </r>
  <r>
    <x v="1"/>
    <x v="1"/>
    <x v="71"/>
    <x v="1"/>
    <n v="0"/>
  </r>
  <r>
    <x v="1"/>
    <x v="1"/>
    <x v="72"/>
    <x v="0"/>
    <n v="0"/>
  </r>
  <r>
    <x v="1"/>
    <x v="1"/>
    <x v="72"/>
    <x v="1"/>
    <n v="0"/>
  </r>
  <r>
    <x v="1"/>
    <x v="1"/>
    <x v="73"/>
    <x v="0"/>
    <n v="0"/>
  </r>
  <r>
    <x v="1"/>
    <x v="1"/>
    <x v="73"/>
    <x v="1"/>
    <n v="0"/>
  </r>
  <r>
    <x v="1"/>
    <x v="1"/>
    <x v="74"/>
    <x v="0"/>
    <n v="4"/>
  </r>
  <r>
    <x v="1"/>
    <x v="1"/>
    <x v="74"/>
    <x v="1"/>
    <n v="0"/>
  </r>
  <r>
    <x v="1"/>
    <x v="1"/>
    <x v="75"/>
    <x v="0"/>
    <n v="0"/>
  </r>
  <r>
    <x v="1"/>
    <x v="1"/>
    <x v="75"/>
    <x v="1"/>
    <n v="0"/>
  </r>
  <r>
    <x v="1"/>
    <x v="1"/>
    <x v="76"/>
    <x v="0"/>
    <n v="2"/>
  </r>
  <r>
    <x v="1"/>
    <x v="1"/>
    <x v="76"/>
    <x v="1"/>
    <n v="0"/>
  </r>
  <r>
    <x v="1"/>
    <x v="1"/>
    <x v="77"/>
    <x v="0"/>
    <n v="0"/>
  </r>
  <r>
    <x v="1"/>
    <x v="1"/>
    <x v="77"/>
    <x v="1"/>
    <n v="0"/>
  </r>
  <r>
    <x v="1"/>
    <x v="1"/>
    <x v="78"/>
    <x v="0"/>
    <n v="0"/>
  </r>
  <r>
    <x v="1"/>
    <x v="1"/>
    <x v="78"/>
    <x v="1"/>
    <n v="0"/>
  </r>
  <r>
    <x v="1"/>
    <x v="1"/>
    <x v="79"/>
    <x v="0"/>
    <n v="78"/>
  </r>
  <r>
    <x v="1"/>
    <x v="1"/>
    <x v="79"/>
    <x v="1"/>
    <n v="32"/>
  </r>
  <r>
    <x v="1"/>
    <x v="1"/>
    <x v="80"/>
    <x v="0"/>
    <n v="3"/>
  </r>
  <r>
    <x v="1"/>
    <x v="1"/>
    <x v="80"/>
    <x v="1"/>
    <n v="1"/>
  </r>
  <r>
    <x v="1"/>
    <x v="1"/>
    <x v="81"/>
    <x v="0"/>
    <n v="0"/>
  </r>
  <r>
    <x v="1"/>
    <x v="1"/>
    <x v="81"/>
    <x v="1"/>
    <n v="0"/>
  </r>
  <r>
    <x v="1"/>
    <x v="1"/>
    <x v="82"/>
    <x v="0"/>
    <n v="0"/>
  </r>
  <r>
    <x v="1"/>
    <x v="1"/>
    <x v="82"/>
    <x v="1"/>
    <n v="0"/>
  </r>
  <r>
    <x v="1"/>
    <x v="1"/>
    <x v="83"/>
    <x v="0"/>
    <n v="0"/>
  </r>
  <r>
    <x v="1"/>
    <x v="1"/>
    <x v="83"/>
    <x v="1"/>
    <n v="0"/>
  </r>
  <r>
    <x v="1"/>
    <x v="1"/>
    <x v="84"/>
    <x v="0"/>
    <n v="0"/>
  </r>
  <r>
    <x v="1"/>
    <x v="1"/>
    <x v="84"/>
    <x v="1"/>
    <n v="0"/>
  </r>
  <r>
    <x v="1"/>
    <x v="1"/>
    <x v="85"/>
    <x v="0"/>
    <n v="0"/>
  </r>
  <r>
    <x v="1"/>
    <x v="1"/>
    <x v="85"/>
    <x v="1"/>
    <n v="0"/>
  </r>
  <r>
    <x v="1"/>
    <x v="1"/>
    <x v="86"/>
    <x v="0"/>
    <n v="3"/>
  </r>
  <r>
    <x v="1"/>
    <x v="1"/>
    <x v="86"/>
    <x v="1"/>
    <n v="2"/>
  </r>
  <r>
    <x v="1"/>
    <x v="1"/>
    <x v="87"/>
    <x v="0"/>
    <n v="0"/>
  </r>
  <r>
    <x v="1"/>
    <x v="1"/>
    <x v="87"/>
    <x v="1"/>
    <n v="0"/>
  </r>
  <r>
    <x v="1"/>
    <x v="1"/>
    <x v="88"/>
    <x v="0"/>
    <n v="0"/>
  </r>
  <r>
    <x v="1"/>
    <x v="1"/>
    <x v="88"/>
    <x v="1"/>
    <n v="0"/>
  </r>
  <r>
    <x v="1"/>
    <x v="1"/>
    <x v="89"/>
    <x v="0"/>
    <n v="0"/>
  </r>
  <r>
    <x v="1"/>
    <x v="1"/>
    <x v="89"/>
    <x v="1"/>
    <n v="0"/>
  </r>
  <r>
    <x v="1"/>
    <x v="1"/>
    <x v="90"/>
    <x v="0"/>
    <n v="0"/>
  </r>
  <r>
    <x v="1"/>
    <x v="1"/>
    <x v="90"/>
    <x v="1"/>
    <n v="0"/>
  </r>
  <r>
    <x v="1"/>
    <x v="1"/>
    <x v="91"/>
    <x v="0"/>
    <n v="0"/>
  </r>
  <r>
    <x v="1"/>
    <x v="1"/>
    <x v="91"/>
    <x v="1"/>
    <n v="0"/>
  </r>
  <r>
    <x v="1"/>
    <x v="1"/>
    <x v="92"/>
    <x v="0"/>
    <n v="0"/>
  </r>
  <r>
    <x v="1"/>
    <x v="1"/>
    <x v="92"/>
    <x v="1"/>
    <n v="0"/>
  </r>
  <r>
    <x v="1"/>
    <x v="1"/>
    <x v="93"/>
    <x v="0"/>
    <n v="0"/>
  </r>
  <r>
    <x v="1"/>
    <x v="1"/>
    <x v="93"/>
    <x v="1"/>
    <n v="0"/>
  </r>
  <r>
    <x v="1"/>
    <x v="1"/>
    <x v="94"/>
    <x v="0"/>
    <n v="0"/>
  </r>
  <r>
    <x v="1"/>
    <x v="1"/>
    <x v="94"/>
    <x v="1"/>
    <n v="0"/>
  </r>
  <r>
    <x v="1"/>
    <x v="1"/>
    <x v="95"/>
    <x v="0"/>
    <n v="0"/>
  </r>
  <r>
    <x v="1"/>
    <x v="1"/>
    <x v="95"/>
    <x v="1"/>
    <n v="0"/>
  </r>
  <r>
    <x v="1"/>
    <x v="1"/>
    <x v="96"/>
    <x v="0"/>
    <n v="0"/>
  </r>
  <r>
    <x v="1"/>
    <x v="1"/>
    <x v="96"/>
    <x v="1"/>
    <n v="0"/>
  </r>
  <r>
    <x v="1"/>
    <x v="1"/>
    <x v="97"/>
    <x v="0"/>
    <n v="0"/>
  </r>
  <r>
    <x v="1"/>
    <x v="1"/>
    <x v="97"/>
    <x v="1"/>
    <n v="0"/>
  </r>
  <r>
    <x v="1"/>
    <x v="1"/>
    <x v="98"/>
    <x v="0"/>
    <n v="0"/>
  </r>
  <r>
    <x v="1"/>
    <x v="1"/>
    <x v="98"/>
    <x v="1"/>
    <n v="0"/>
  </r>
  <r>
    <x v="1"/>
    <x v="2"/>
    <x v="0"/>
    <x v="0"/>
    <n v="431"/>
  </r>
  <r>
    <x v="1"/>
    <x v="2"/>
    <x v="0"/>
    <x v="1"/>
    <n v="198"/>
  </r>
  <r>
    <x v="1"/>
    <x v="2"/>
    <x v="1"/>
    <x v="0"/>
    <n v="258"/>
  </r>
  <r>
    <x v="1"/>
    <x v="2"/>
    <x v="1"/>
    <x v="1"/>
    <n v="86"/>
  </r>
  <r>
    <x v="1"/>
    <x v="2"/>
    <x v="2"/>
    <x v="0"/>
    <n v="10"/>
  </r>
  <r>
    <x v="1"/>
    <x v="2"/>
    <x v="2"/>
    <x v="1"/>
    <n v="0"/>
  </r>
  <r>
    <x v="1"/>
    <x v="2"/>
    <x v="3"/>
    <x v="0"/>
    <n v="4"/>
  </r>
  <r>
    <x v="1"/>
    <x v="2"/>
    <x v="3"/>
    <x v="1"/>
    <n v="0"/>
  </r>
  <r>
    <x v="1"/>
    <x v="2"/>
    <x v="4"/>
    <x v="0"/>
    <n v="0"/>
  </r>
  <r>
    <x v="1"/>
    <x v="2"/>
    <x v="4"/>
    <x v="1"/>
    <n v="0"/>
  </r>
  <r>
    <x v="1"/>
    <x v="2"/>
    <x v="5"/>
    <x v="0"/>
    <n v="4"/>
  </r>
  <r>
    <x v="1"/>
    <x v="2"/>
    <x v="5"/>
    <x v="1"/>
    <n v="0"/>
  </r>
  <r>
    <x v="1"/>
    <x v="2"/>
    <x v="6"/>
    <x v="0"/>
    <n v="0"/>
  </r>
  <r>
    <x v="1"/>
    <x v="2"/>
    <x v="6"/>
    <x v="1"/>
    <n v="0"/>
  </r>
  <r>
    <x v="1"/>
    <x v="2"/>
    <x v="7"/>
    <x v="0"/>
    <n v="1"/>
  </r>
  <r>
    <x v="1"/>
    <x v="2"/>
    <x v="7"/>
    <x v="1"/>
    <n v="0"/>
  </r>
  <r>
    <x v="1"/>
    <x v="2"/>
    <x v="8"/>
    <x v="0"/>
    <n v="17"/>
  </r>
  <r>
    <x v="1"/>
    <x v="2"/>
    <x v="8"/>
    <x v="1"/>
    <n v="21"/>
  </r>
  <r>
    <x v="1"/>
    <x v="2"/>
    <x v="9"/>
    <x v="0"/>
    <n v="0"/>
  </r>
  <r>
    <x v="1"/>
    <x v="2"/>
    <x v="9"/>
    <x v="1"/>
    <n v="0"/>
  </r>
  <r>
    <x v="1"/>
    <x v="2"/>
    <x v="10"/>
    <x v="0"/>
    <n v="0"/>
  </r>
  <r>
    <x v="1"/>
    <x v="2"/>
    <x v="10"/>
    <x v="1"/>
    <n v="0"/>
  </r>
  <r>
    <x v="1"/>
    <x v="2"/>
    <x v="11"/>
    <x v="0"/>
    <n v="0"/>
  </r>
  <r>
    <x v="1"/>
    <x v="2"/>
    <x v="11"/>
    <x v="1"/>
    <n v="0"/>
  </r>
  <r>
    <x v="1"/>
    <x v="2"/>
    <x v="12"/>
    <x v="0"/>
    <n v="0"/>
  </r>
  <r>
    <x v="1"/>
    <x v="2"/>
    <x v="12"/>
    <x v="1"/>
    <n v="0"/>
  </r>
  <r>
    <x v="1"/>
    <x v="2"/>
    <x v="13"/>
    <x v="0"/>
    <n v="0"/>
  </r>
  <r>
    <x v="1"/>
    <x v="2"/>
    <x v="13"/>
    <x v="1"/>
    <n v="0"/>
  </r>
  <r>
    <x v="1"/>
    <x v="2"/>
    <x v="14"/>
    <x v="0"/>
    <n v="0"/>
  </r>
  <r>
    <x v="1"/>
    <x v="2"/>
    <x v="14"/>
    <x v="1"/>
    <n v="0"/>
  </r>
  <r>
    <x v="1"/>
    <x v="2"/>
    <x v="15"/>
    <x v="0"/>
    <n v="17"/>
  </r>
  <r>
    <x v="1"/>
    <x v="2"/>
    <x v="15"/>
    <x v="1"/>
    <n v="26"/>
  </r>
  <r>
    <x v="1"/>
    <x v="2"/>
    <x v="16"/>
    <x v="0"/>
    <n v="0"/>
  </r>
  <r>
    <x v="1"/>
    <x v="2"/>
    <x v="16"/>
    <x v="1"/>
    <n v="0"/>
  </r>
  <r>
    <x v="1"/>
    <x v="2"/>
    <x v="17"/>
    <x v="0"/>
    <n v="0"/>
  </r>
  <r>
    <x v="1"/>
    <x v="2"/>
    <x v="17"/>
    <x v="1"/>
    <n v="0"/>
  </r>
  <r>
    <x v="1"/>
    <x v="2"/>
    <x v="18"/>
    <x v="0"/>
    <n v="0"/>
  </r>
  <r>
    <x v="1"/>
    <x v="2"/>
    <x v="18"/>
    <x v="1"/>
    <n v="0"/>
  </r>
  <r>
    <x v="1"/>
    <x v="2"/>
    <x v="19"/>
    <x v="0"/>
    <n v="0"/>
  </r>
  <r>
    <x v="1"/>
    <x v="2"/>
    <x v="19"/>
    <x v="1"/>
    <n v="0"/>
  </r>
  <r>
    <x v="1"/>
    <x v="2"/>
    <x v="20"/>
    <x v="0"/>
    <n v="2"/>
  </r>
  <r>
    <x v="1"/>
    <x v="2"/>
    <x v="20"/>
    <x v="1"/>
    <n v="0"/>
  </r>
  <r>
    <x v="1"/>
    <x v="2"/>
    <x v="21"/>
    <x v="0"/>
    <n v="0"/>
  </r>
  <r>
    <x v="1"/>
    <x v="2"/>
    <x v="21"/>
    <x v="1"/>
    <n v="0"/>
  </r>
  <r>
    <x v="1"/>
    <x v="2"/>
    <x v="22"/>
    <x v="0"/>
    <n v="0"/>
  </r>
  <r>
    <x v="1"/>
    <x v="2"/>
    <x v="22"/>
    <x v="1"/>
    <n v="0"/>
  </r>
  <r>
    <x v="1"/>
    <x v="2"/>
    <x v="23"/>
    <x v="0"/>
    <n v="2"/>
  </r>
  <r>
    <x v="1"/>
    <x v="2"/>
    <x v="23"/>
    <x v="1"/>
    <n v="0"/>
  </r>
  <r>
    <x v="1"/>
    <x v="2"/>
    <x v="24"/>
    <x v="0"/>
    <n v="0"/>
  </r>
  <r>
    <x v="1"/>
    <x v="2"/>
    <x v="24"/>
    <x v="1"/>
    <n v="0"/>
  </r>
  <r>
    <x v="1"/>
    <x v="2"/>
    <x v="25"/>
    <x v="0"/>
    <n v="0"/>
  </r>
  <r>
    <x v="1"/>
    <x v="2"/>
    <x v="25"/>
    <x v="1"/>
    <n v="0"/>
  </r>
  <r>
    <x v="1"/>
    <x v="2"/>
    <x v="26"/>
    <x v="0"/>
    <n v="0"/>
  </r>
  <r>
    <x v="1"/>
    <x v="2"/>
    <x v="26"/>
    <x v="1"/>
    <n v="0"/>
  </r>
  <r>
    <x v="1"/>
    <x v="2"/>
    <x v="27"/>
    <x v="0"/>
    <n v="0"/>
  </r>
  <r>
    <x v="1"/>
    <x v="2"/>
    <x v="27"/>
    <x v="1"/>
    <n v="0"/>
  </r>
  <r>
    <x v="1"/>
    <x v="2"/>
    <x v="28"/>
    <x v="0"/>
    <n v="4"/>
  </r>
  <r>
    <x v="1"/>
    <x v="2"/>
    <x v="28"/>
    <x v="1"/>
    <n v="4"/>
  </r>
  <r>
    <x v="1"/>
    <x v="2"/>
    <x v="29"/>
    <x v="0"/>
    <n v="0"/>
  </r>
  <r>
    <x v="1"/>
    <x v="2"/>
    <x v="29"/>
    <x v="1"/>
    <n v="0"/>
  </r>
  <r>
    <x v="1"/>
    <x v="2"/>
    <x v="30"/>
    <x v="0"/>
    <n v="0"/>
  </r>
  <r>
    <x v="1"/>
    <x v="2"/>
    <x v="30"/>
    <x v="1"/>
    <n v="0"/>
  </r>
  <r>
    <x v="1"/>
    <x v="2"/>
    <x v="31"/>
    <x v="0"/>
    <n v="3"/>
  </r>
  <r>
    <x v="1"/>
    <x v="2"/>
    <x v="31"/>
    <x v="1"/>
    <n v="0"/>
  </r>
  <r>
    <x v="1"/>
    <x v="2"/>
    <x v="32"/>
    <x v="0"/>
    <n v="0"/>
  </r>
  <r>
    <x v="1"/>
    <x v="2"/>
    <x v="32"/>
    <x v="1"/>
    <n v="0"/>
  </r>
  <r>
    <x v="1"/>
    <x v="2"/>
    <x v="33"/>
    <x v="0"/>
    <n v="1"/>
  </r>
  <r>
    <x v="1"/>
    <x v="2"/>
    <x v="33"/>
    <x v="1"/>
    <n v="0"/>
  </r>
  <r>
    <x v="1"/>
    <x v="2"/>
    <x v="34"/>
    <x v="0"/>
    <n v="0"/>
  </r>
  <r>
    <x v="1"/>
    <x v="2"/>
    <x v="34"/>
    <x v="1"/>
    <n v="0"/>
  </r>
  <r>
    <x v="1"/>
    <x v="2"/>
    <x v="35"/>
    <x v="0"/>
    <n v="7"/>
  </r>
  <r>
    <x v="1"/>
    <x v="2"/>
    <x v="35"/>
    <x v="1"/>
    <n v="0"/>
  </r>
  <r>
    <x v="1"/>
    <x v="2"/>
    <x v="36"/>
    <x v="0"/>
    <n v="0"/>
  </r>
  <r>
    <x v="1"/>
    <x v="2"/>
    <x v="36"/>
    <x v="1"/>
    <n v="2"/>
  </r>
  <r>
    <x v="1"/>
    <x v="2"/>
    <x v="37"/>
    <x v="0"/>
    <n v="4"/>
  </r>
  <r>
    <x v="1"/>
    <x v="2"/>
    <x v="37"/>
    <x v="1"/>
    <n v="6"/>
  </r>
  <r>
    <x v="1"/>
    <x v="2"/>
    <x v="38"/>
    <x v="0"/>
    <n v="0"/>
  </r>
  <r>
    <x v="1"/>
    <x v="2"/>
    <x v="38"/>
    <x v="1"/>
    <n v="0"/>
  </r>
  <r>
    <x v="1"/>
    <x v="2"/>
    <x v="39"/>
    <x v="0"/>
    <n v="0"/>
  </r>
  <r>
    <x v="1"/>
    <x v="2"/>
    <x v="39"/>
    <x v="1"/>
    <n v="0"/>
  </r>
  <r>
    <x v="1"/>
    <x v="2"/>
    <x v="40"/>
    <x v="0"/>
    <n v="10"/>
  </r>
  <r>
    <x v="1"/>
    <x v="2"/>
    <x v="40"/>
    <x v="1"/>
    <n v="0"/>
  </r>
  <r>
    <x v="1"/>
    <x v="2"/>
    <x v="41"/>
    <x v="0"/>
    <n v="1"/>
  </r>
  <r>
    <x v="1"/>
    <x v="2"/>
    <x v="41"/>
    <x v="1"/>
    <n v="0"/>
  </r>
  <r>
    <x v="1"/>
    <x v="2"/>
    <x v="42"/>
    <x v="0"/>
    <n v="1"/>
  </r>
  <r>
    <x v="1"/>
    <x v="2"/>
    <x v="42"/>
    <x v="1"/>
    <n v="0"/>
  </r>
  <r>
    <x v="1"/>
    <x v="2"/>
    <x v="43"/>
    <x v="0"/>
    <n v="17"/>
  </r>
  <r>
    <x v="1"/>
    <x v="2"/>
    <x v="43"/>
    <x v="1"/>
    <n v="7"/>
  </r>
  <r>
    <x v="1"/>
    <x v="2"/>
    <x v="44"/>
    <x v="0"/>
    <n v="0"/>
  </r>
  <r>
    <x v="1"/>
    <x v="2"/>
    <x v="44"/>
    <x v="1"/>
    <n v="0"/>
  </r>
  <r>
    <x v="1"/>
    <x v="2"/>
    <x v="45"/>
    <x v="0"/>
    <n v="0"/>
  </r>
  <r>
    <x v="1"/>
    <x v="2"/>
    <x v="45"/>
    <x v="1"/>
    <n v="0"/>
  </r>
  <r>
    <x v="1"/>
    <x v="2"/>
    <x v="46"/>
    <x v="0"/>
    <n v="0"/>
  </r>
  <r>
    <x v="1"/>
    <x v="2"/>
    <x v="46"/>
    <x v="1"/>
    <n v="0"/>
  </r>
  <r>
    <x v="1"/>
    <x v="2"/>
    <x v="47"/>
    <x v="0"/>
    <n v="0"/>
  </r>
  <r>
    <x v="1"/>
    <x v="2"/>
    <x v="47"/>
    <x v="1"/>
    <n v="0"/>
  </r>
  <r>
    <x v="1"/>
    <x v="2"/>
    <x v="48"/>
    <x v="0"/>
    <n v="0"/>
  </r>
  <r>
    <x v="1"/>
    <x v="2"/>
    <x v="48"/>
    <x v="1"/>
    <n v="0"/>
  </r>
  <r>
    <x v="1"/>
    <x v="2"/>
    <x v="49"/>
    <x v="0"/>
    <n v="0"/>
  </r>
  <r>
    <x v="1"/>
    <x v="2"/>
    <x v="49"/>
    <x v="1"/>
    <n v="0"/>
  </r>
  <r>
    <x v="1"/>
    <x v="2"/>
    <x v="50"/>
    <x v="0"/>
    <n v="0"/>
  </r>
  <r>
    <x v="1"/>
    <x v="2"/>
    <x v="50"/>
    <x v="1"/>
    <n v="0"/>
  </r>
  <r>
    <x v="1"/>
    <x v="2"/>
    <x v="51"/>
    <x v="0"/>
    <n v="0"/>
  </r>
  <r>
    <x v="1"/>
    <x v="2"/>
    <x v="51"/>
    <x v="1"/>
    <n v="0"/>
  </r>
  <r>
    <x v="1"/>
    <x v="2"/>
    <x v="52"/>
    <x v="0"/>
    <n v="0"/>
  </r>
  <r>
    <x v="1"/>
    <x v="2"/>
    <x v="52"/>
    <x v="1"/>
    <n v="0"/>
  </r>
  <r>
    <x v="1"/>
    <x v="2"/>
    <x v="53"/>
    <x v="0"/>
    <n v="0"/>
  </r>
  <r>
    <x v="1"/>
    <x v="2"/>
    <x v="53"/>
    <x v="1"/>
    <n v="0"/>
  </r>
  <r>
    <x v="1"/>
    <x v="2"/>
    <x v="54"/>
    <x v="0"/>
    <n v="0"/>
  </r>
  <r>
    <x v="1"/>
    <x v="2"/>
    <x v="54"/>
    <x v="1"/>
    <n v="0"/>
  </r>
  <r>
    <x v="1"/>
    <x v="2"/>
    <x v="55"/>
    <x v="0"/>
    <n v="0"/>
  </r>
  <r>
    <x v="1"/>
    <x v="2"/>
    <x v="55"/>
    <x v="1"/>
    <n v="0"/>
  </r>
  <r>
    <x v="1"/>
    <x v="2"/>
    <x v="56"/>
    <x v="0"/>
    <n v="0"/>
  </r>
  <r>
    <x v="1"/>
    <x v="2"/>
    <x v="56"/>
    <x v="1"/>
    <n v="0"/>
  </r>
  <r>
    <x v="1"/>
    <x v="2"/>
    <x v="57"/>
    <x v="0"/>
    <n v="1"/>
  </r>
  <r>
    <x v="1"/>
    <x v="2"/>
    <x v="57"/>
    <x v="1"/>
    <n v="0"/>
  </r>
  <r>
    <x v="1"/>
    <x v="2"/>
    <x v="58"/>
    <x v="0"/>
    <n v="0"/>
  </r>
  <r>
    <x v="1"/>
    <x v="2"/>
    <x v="58"/>
    <x v="1"/>
    <n v="0"/>
  </r>
  <r>
    <x v="1"/>
    <x v="2"/>
    <x v="59"/>
    <x v="0"/>
    <n v="0"/>
  </r>
  <r>
    <x v="1"/>
    <x v="2"/>
    <x v="59"/>
    <x v="1"/>
    <n v="0"/>
  </r>
  <r>
    <x v="1"/>
    <x v="2"/>
    <x v="60"/>
    <x v="0"/>
    <n v="2"/>
  </r>
  <r>
    <x v="1"/>
    <x v="2"/>
    <x v="60"/>
    <x v="1"/>
    <n v="1"/>
  </r>
  <r>
    <x v="1"/>
    <x v="2"/>
    <x v="61"/>
    <x v="0"/>
    <n v="1"/>
  </r>
  <r>
    <x v="1"/>
    <x v="2"/>
    <x v="61"/>
    <x v="1"/>
    <n v="2"/>
  </r>
  <r>
    <x v="1"/>
    <x v="2"/>
    <x v="62"/>
    <x v="0"/>
    <n v="0"/>
  </r>
  <r>
    <x v="1"/>
    <x v="2"/>
    <x v="62"/>
    <x v="1"/>
    <n v="0"/>
  </r>
  <r>
    <x v="1"/>
    <x v="2"/>
    <x v="63"/>
    <x v="0"/>
    <n v="0"/>
  </r>
  <r>
    <x v="1"/>
    <x v="2"/>
    <x v="63"/>
    <x v="1"/>
    <n v="0"/>
  </r>
  <r>
    <x v="1"/>
    <x v="2"/>
    <x v="64"/>
    <x v="0"/>
    <n v="0"/>
  </r>
  <r>
    <x v="1"/>
    <x v="2"/>
    <x v="64"/>
    <x v="1"/>
    <n v="0"/>
  </r>
  <r>
    <x v="1"/>
    <x v="2"/>
    <x v="65"/>
    <x v="0"/>
    <n v="4"/>
  </r>
  <r>
    <x v="1"/>
    <x v="2"/>
    <x v="65"/>
    <x v="1"/>
    <n v="0"/>
  </r>
  <r>
    <x v="1"/>
    <x v="2"/>
    <x v="66"/>
    <x v="0"/>
    <n v="0"/>
  </r>
  <r>
    <x v="1"/>
    <x v="2"/>
    <x v="66"/>
    <x v="1"/>
    <n v="0"/>
  </r>
  <r>
    <x v="1"/>
    <x v="2"/>
    <x v="67"/>
    <x v="0"/>
    <n v="0"/>
  </r>
  <r>
    <x v="1"/>
    <x v="2"/>
    <x v="67"/>
    <x v="1"/>
    <n v="0"/>
  </r>
  <r>
    <x v="1"/>
    <x v="2"/>
    <x v="68"/>
    <x v="0"/>
    <n v="0"/>
  </r>
  <r>
    <x v="1"/>
    <x v="2"/>
    <x v="68"/>
    <x v="1"/>
    <n v="0"/>
  </r>
  <r>
    <x v="1"/>
    <x v="2"/>
    <x v="69"/>
    <x v="0"/>
    <n v="0"/>
  </r>
  <r>
    <x v="1"/>
    <x v="2"/>
    <x v="69"/>
    <x v="1"/>
    <n v="0"/>
  </r>
  <r>
    <x v="1"/>
    <x v="2"/>
    <x v="70"/>
    <x v="0"/>
    <n v="0"/>
  </r>
  <r>
    <x v="1"/>
    <x v="2"/>
    <x v="70"/>
    <x v="1"/>
    <n v="0"/>
  </r>
  <r>
    <x v="1"/>
    <x v="2"/>
    <x v="71"/>
    <x v="0"/>
    <n v="0"/>
  </r>
  <r>
    <x v="1"/>
    <x v="2"/>
    <x v="71"/>
    <x v="1"/>
    <n v="0"/>
  </r>
  <r>
    <x v="1"/>
    <x v="2"/>
    <x v="72"/>
    <x v="0"/>
    <n v="0"/>
  </r>
  <r>
    <x v="1"/>
    <x v="2"/>
    <x v="72"/>
    <x v="1"/>
    <n v="0"/>
  </r>
  <r>
    <x v="1"/>
    <x v="2"/>
    <x v="73"/>
    <x v="0"/>
    <n v="0"/>
  </r>
  <r>
    <x v="1"/>
    <x v="2"/>
    <x v="73"/>
    <x v="1"/>
    <n v="0"/>
  </r>
  <r>
    <x v="1"/>
    <x v="2"/>
    <x v="74"/>
    <x v="0"/>
    <n v="3"/>
  </r>
  <r>
    <x v="1"/>
    <x v="2"/>
    <x v="74"/>
    <x v="1"/>
    <n v="0"/>
  </r>
  <r>
    <x v="1"/>
    <x v="2"/>
    <x v="75"/>
    <x v="0"/>
    <n v="0"/>
  </r>
  <r>
    <x v="1"/>
    <x v="2"/>
    <x v="75"/>
    <x v="1"/>
    <n v="0"/>
  </r>
  <r>
    <x v="1"/>
    <x v="2"/>
    <x v="76"/>
    <x v="0"/>
    <n v="8"/>
  </r>
  <r>
    <x v="1"/>
    <x v="2"/>
    <x v="76"/>
    <x v="1"/>
    <n v="0"/>
  </r>
  <r>
    <x v="1"/>
    <x v="2"/>
    <x v="77"/>
    <x v="0"/>
    <n v="0"/>
  </r>
  <r>
    <x v="1"/>
    <x v="2"/>
    <x v="77"/>
    <x v="1"/>
    <n v="0"/>
  </r>
  <r>
    <x v="1"/>
    <x v="2"/>
    <x v="78"/>
    <x v="0"/>
    <n v="0"/>
  </r>
  <r>
    <x v="1"/>
    <x v="2"/>
    <x v="78"/>
    <x v="1"/>
    <n v="0"/>
  </r>
  <r>
    <x v="1"/>
    <x v="2"/>
    <x v="79"/>
    <x v="0"/>
    <n v="44"/>
  </r>
  <r>
    <x v="1"/>
    <x v="2"/>
    <x v="79"/>
    <x v="1"/>
    <n v="41"/>
  </r>
  <r>
    <x v="1"/>
    <x v="2"/>
    <x v="80"/>
    <x v="0"/>
    <n v="0"/>
  </r>
  <r>
    <x v="1"/>
    <x v="2"/>
    <x v="80"/>
    <x v="1"/>
    <n v="0"/>
  </r>
  <r>
    <x v="1"/>
    <x v="2"/>
    <x v="81"/>
    <x v="0"/>
    <n v="1"/>
  </r>
  <r>
    <x v="1"/>
    <x v="2"/>
    <x v="81"/>
    <x v="1"/>
    <n v="0"/>
  </r>
  <r>
    <x v="1"/>
    <x v="2"/>
    <x v="82"/>
    <x v="0"/>
    <n v="0"/>
  </r>
  <r>
    <x v="1"/>
    <x v="2"/>
    <x v="82"/>
    <x v="1"/>
    <n v="0"/>
  </r>
  <r>
    <x v="1"/>
    <x v="2"/>
    <x v="83"/>
    <x v="0"/>
    <n v="2"/>
  </r>
  <r>
    <x v="1"/>
    <x v="2"/>
    <x v="83"/>
    <x v="1"/>
    <n v="0"/>
  </r>
  <r>
    <x v="1"/>
    <x v="2"/>
    <x v="84"/>
    <x v="0"/>
    <n v="0"/>
  </r>
  <r>
    <x v="1"/>
    <x v="2"/>
    <x v="84"/>
    <x v="1"/>
    <n v="0"/>
  </r>
  <r>
    <x v="1"/>
    <x v="2"/>
    <x v="85"/>
    <x v="0"/>
    <n v="0"/>
  </r>
  <r>
    <x v="1"/>
    <x v="2"/>
    <x v="85"/>
    <x v="1"/>
    <n v="0"/>
  </r>
  <r>
    <x v="1"/>
    <x v="2"/>
    <x v="86"/>
    <x v="0"/>
    <n v="1"/>
  </r>
  <r>
    <x v="1"/>
    <x v="2"/>
    <x v="86"/>
    <x v="1"/>
    <n v="2"/>
  </r>
  <r>
    <x v="1"/>
    <x v="2"/>
    <x v="87"/>
    <x v="0"/>
    <n v="0"/>
  </r>
  <r>
    <x v="1"/>
    <x v="2"/>
    <x v="87"/>
    <x v="1"/>
    <n v="0"/>
  </r>
  <r>
    <x v="1"/>
    <x v="2"/>
    <x v="88"/>
    <x v="0"/>
    <n v="0"/>
  </r>
  <r>
    <x v="1"/>
    <x v="2"/>
    <x v="88"/>
    <x v="1"/>
    <n v="0"/>
  </r>
  <r>
    <x v="1"/>
    <x v="2"/>
    <x v="89"/>
    <x v="0"/>
    <n v="0"/>
  </r>
  <r>
    <x v="1"/>
    <x v="2"/>
    <x v="89"/>
    <x v="1"/>
    <n v="0"/>
  </r>
  <r>
    <x v="1"/>
    <x v="2"/>
    <x v="90"/>
    <x v="0"/>
    <n v="0"/>
  </r>
  <r>
    <x v="1"/>
    <x v="2"/>
    <x v="90"/>
    <x v="1"/>
    <n v="0"/>
  </r>
  <r>
    <x v="1"/>
    <x v="2"/>
    <x v="91"/>
    <x v="0"/>
    <n v="0"/>
  </r>
  <r>
    <x v="1"/>
    <x v="2"/>
    <x v="91"/>
    <x v="1"/>
    <n v="0"/>
  </r>
  <r>
    <x v="1"/>
    <x v="2"/>
    <x v="92"/>
    <x v="0"/>
    <n v="0"/>
  </r>
  <r>
    <x v="1"/>
    <x v="2"/>
    <x v="92"/>
    <x v="1"/>
    <n v="0"/>
  </r>
  <r>
    <x v="1"/>
    <x v="2"/>
    <x v="93"/>
    <x v="0"/>
    <n v="0"/>
  </r>
  <r>
    <x v="1"/>
    <x v="2"/>
    <x v="93"/>
    <x v="1"/>
    <n v="0"/>
  </r>
  <r>
    <x v="1"/>
    <x v="2"/>
    <x v="94"/>
    <x v="0"/>
    <n v="0"/>
  </r>
  <r>
    <x v="1"/>
    <x v="2"/>
    <x v="94"/>
    <x v="1"/>
    <n v="0"/>
  </r>
  <r>
    <x v="1"/>
    <x v="2"/>
    <x v="95"/>
    <x v="0"/>
    <n v="0"/>
  </r>
  <r>
    <x v="1"/>
    <x v="2"/>
    <x v="95"/>
    <x v="1"/>
    <n v="0"/>
  </r>
  <r>
    <x v="1"/>
    <x v="2"/>
    <x v="96"/>
    <x v="0"/>
    <n v="1"/>
  </r>
  <r>
    <x v="1"/>
    <x v="2"/>
    <x v="96"/>
    <x v="1"/>
    <n v="0"/>
  </r>
  <r>
    <x v="1"/>
    <x v="2"/>
    <x v="97"/>
    <x v="0"/>
    <n v="0"/>
  </r>
  <r>
    <x v="1"/>
    <x v="2"/>
    <x v="97"/>
    <x v="1"/>
    <n v="0"/>
  </r>
  <r>
    <x v="1"/>
    <x v="2"/>
    <x v="98"/>
    <x v="0"/>
    <n v="0"/>
  </r>
  <r>
    <x v="1"/>
    <x v="2"/>
    <x v="98"/>
    <x v="1"/>
    <n v="0"/>
  </r>
  <r>
    <x v="2"/>
    <x v="0"/>
    <x v="0"/>
    <x v="0"/>
    <n v="6681"/>
  </r>
  <r>
    <x v="2"/>
    <x v="0"/>
    <x v="0"/>
    <x v="1"/>
    <n v="6853"/>
  </r>
  <r>
    <x v="2"/>
    <x v="0"/>
    <x v="1"/>
    <x v="0"/>
    <n v="168"/>
  </r>
  <r>
    <x v="2"/>
    <x v="0"/>
    <x v="1"/>
    <x v="1"/>
    <n v="306"/>
  </r>
  <r>
    <x v="2"/>
    <x v="0"/>
    <x v="2"/>
    <x v="0"/>
    <n v="80"/>
  </r>
  <r>
    <x v="2"/>
    <x v="0"/>
    <x v="2"/>
    <x v="1"/>
    <n v="94"/>
  </r>
  <r>
    <x v="2"/>
    <x v="0"/>
    <x v="3"/>
    <x v="0"/>
    <n v="7"/>
  </r>
  <r>
    <x v="2"/>
    <x v="0"/>
    <x v="3"/>
    <x v="1"/>
    <n v="23"/>
  </r>
  <r>
    <x v="2"/>
    <x v="0"/>
    <x v="4"/>
    <x v="0"/>
    <n v="0"/>
  </r>
  <r>
    <x v="2"/>
    <x v="0"/>
    <x v="4"/>
    <x v="1"/>
    <n v="8"/>
  </r>
  <r>
    <x v="2"/>
    <x v="0"/>
    <x v="5"/>
    <x v="0"/>
    <n v="16"/>
  </r>
  <r>
    <x v="2"/>
    <x v="0"/>
    <x v="5"/>
    <x v="1"/>
    <n v="27"/>
  </r>
  <r>
    <x v="2"/>
    <x v="0"/>
    <x v="6"/>
    <x v="0"/>
    <n v="56"/>
  </r>
  <r>
    <x v="2"/>
    <x v="0"/>
    <x v="6"/>
    <x v="1"/>
    <n v="63"/>
  </r>
  <r>
    <x v="2"/>
    <x v="0"/>
    <x v="7"/>
    <x v="0"/>
    <n v="72"/>
  </r>
  <r>
    <x v="2"/>
    <x v="0"/>
    <x v="7"/>
    <x v="1"/>
    <n v="69"/>
  </r>
  <r>
    <x v="2"/>
    <x v="0"/>
    <x v="8"/>
    <x v="0"/>
    <n v="61"/>
  </r>
  <r>
    <x v="2"/>
    <x v="0"/>
    <x v="8"/>
    <x v="1"/>
    <n v="108"/>
  </r>
  <r>
    <x v="2"/>
    <x v="0"/>
    <x v="9"/>
    <x v="0"/>
    <n v="120"/>
  </r>
  <r>
    <x v="2"/>
    <x v="0"/>
    <x v="9"/>
    <x v="1"/>
    <n v="110"/>
  </r>
  <r>
    <x v="2"/>
    <x v="0"/>
    <x v="10"/>
    <x v="0"/>
    <n v="25"/>
  </r>
  <r>
    <x v="2"/>
    <x v="0"/>
    <x v="10"/>
    <x v="1"/>
    <n v="30"/>
  </r>
  <r>
    <x v="2"/>
    <x v="0"/>
    <x v="11"/>
    <x v="0"/>
    <n v="37"/>
  </r>
  <r>
    <x v="2"/>
    <x v="0"/>
    <x v="11"/>
    <x v="1"/>
    <n v="30"/>
  </r>
  <r>
    <x v="2"/>
    <x v="0"/>
    <x v="12"/>
    <x v="0"/>
    <n v="64"/>
  </r>
  <r>
    <x v="2"/>
    <x v="0"/>
    <x v="12"/>
    <x v="1"/>
    <n v="67"/>
  </r>
  <r>
    <x v="2"/>
    <x v="0"/>
    <x v="13"/>
    <x v="0"/>
    <n v="40"/>
  </r>
  <r>
    <x v="2"/>
    <x v="0"/>
    <x v="13"/>
    <x v="1"/>
    <n v="53"/>
  </r>
  <r>
    <x v="2"/>
    <x v="0"/>
    <x v="14"/>
    <x v="0"/>
    <n v="0"/>
  </r>
  <r>
    <x v="2"/>
    <x v="0"/>
    <x v="14"/>
    <x v="1"/>
    <n v="17"/>
  </r>
  <r>
    <x v="2"/>
    <x v="0"/>
    <x v="15"/>
    <x v="0"/>
    <n v="33"/>
  </r>
  <r>
    <x v="2"/>
    <x v="0"/>
    <x v="15"/>
    <x v="1"/>
    <n v="66"/>
  </r>
  <r>
    <x v="2"/>
    <x v="0"/>
    <x v="16"/>
    <x v="0"/>
    <n v="39"/>
  </r>
  <r>
    <x v="2"/>
    <x v="0"/>
    <x v="16"/>
    <x v="1"/>
    <n v="46"/>
  </r>
  <r>
    <x v="2"/>
    <x v="0"/>
    <x v="17"/>
    <x v="0"/>
    <n v="4"/>
  </r>
  <r>
    <x v="2"/>
    <x v="0"/>
    <x v="17"/>
    <x v="1"/>
    <n v="8"/>
  </r>
  <r>
    <x v="2"/>
    <x v="0"/>
    <x v="18"/>
    <x v="0"/>
    <n v="32"/>
  </r>
  <r>
    <x v="2"/>
    <x v="0"/>
    <x v="18"/>
    <x v="1"/>
    <n v="41"/>
  </r>
  <r>
    <x v="2"/>
    <x v="0"/>
    <x v="19"/>
    <x v="0"/>
    <n v="17"/>
  </r>
  <r>
    <x v="2"/>
    <x v="0"/>
    <x v="19"/>
    <x v="1"/>
    <n v="29"/>
  </r>
  <r>
    <x v="2"/>
    <x v="0"/>
    <x v="20"/>
    <x v="0"/>
    <n v="43"/>
  </r>
  <r>
    <x v="2"/>
    <x v="0"/>
    <x v="20"/>
    <x v="1"/>
    <n v="47"/>
  </r>
  <r>
    <x v="2"/>
    <x v="0"/>
    <x v="21"/>
    <x v="0"/>
    <n v="48"/>
  </r>
  <r>
    <x v="2"/>
    <x v="0"/>
    <x v="21"/>
    <x v="1"/>
    <n v="59"/>
  </r>
  <r>
    <x v="2"/>
    <x v="0"/>
    <x v="22"/>
    <x v="0"/>
    <n v="16"/>
  </r>
  <r>
    <x v="2"/>
    <x v="0"/>
    <x v="22"/>
    <x v="1"/>
    <n v="30"/>
  </r>
  <r>
    <x v="2"/>
    <x v="0"/>
    <x v="23"/>
    <x v="0"/>
    <n v="34"/>
  </r>
  <r>
    <x v="2"/>
    <x v="0"/>
    <x v="23"/>
    <x v="1"/>
    <n v="58"/>
  </r>
  <r>
    <x v="2"/>
    <x v="0"/>
    <x v="24"/>
    <x v="0"/>
    <n v="41"/>
  </r>
  <r>
    <x v="2"/>
    <x v="0"/>
    <x v="24"/>
    <x v="1"/>
    <n v="35"/>
  </r>
  <r>
    <x v="2"/>
    <x v="0"/>
    <x v="25"/>
    <x v="0"/>
    <n v="58"/>
  </r>
  <r>
    <x v="2"/>
    <x v="0"/>
    <x v="25"/>
    <x v="1"/>
    <n v="89"/>
  </r>
  <r>
    <x v="2"/>
    <x v="0"/>
    <x v="26"/>
    <x v="0"/>
    <n v="39"/>
  </r>
  <r>
    <x v="2"/>
    <x v="0"/>
    <x v="26"/>
    <x v="1"/>
    <n v="64"/>
  </r>
  <r>
    <x v="2"/>
    <x v="0"/>
    <x v="27"/>
    <x v="0"/>
    <n v="18"/>
  </r>
  <r>
    <x v="2"/>
    <x v="0"/>
    <x v="27"/>
    <x v="1"/>
    <n v="29"/>
  </r>
  <r>
    <x v="2"/>
    <x v="0"/>
    <x v="28"/>
    <x v="0"/>
    <n v="16"/>
  </r>
  <r>
    <x v="2"/>
    <x v="0"/>
    <x v="28"/>
    <x v="1"/>
    <n v="84"/>
  </r>
  <r>
    <x v="2"/>
    <x v="0"/>
    <x v="29"/>
    <x v="0"/>
    <n v="55"/>
  </r>
  <r>
    <x v="2"/>
    <x v="0"/>
    <x v="29"/>
    <x v="1"/>
    <n v="77"/>
  </r>
  <r>
    <x v="2"/>
    <x v="0"/>
    <x v="30"/>
    <x v="0"/>
    <n v="33"/>
  </r>
  <r>
    <x v="2"/>
    <x v="0"/>
    <x v="30"/>
    <x v="1"/>
    <n v="53"/>
  </r>
  <r>
    <x v="2"/>
    <x v="0"/>
    <x v="31"/>
    <x v="0"/>
    <n v="50"/>
  </r>
  <r>
    <x v="2"/>
    <x v="0"/>
    <x v="31"/>
    <x v="1"/>
    <n v="60"/>
  </r>
  <r>
    <x v="2"/>
    <x v="0"/>
    <x v="32"/>
    <x v="0"/>
    <n v="27"/>
  </r>
  <r>
    <x v="2"/>
    <x v="0"/>
    <x v="32"/>
    <x v="1"/>
    <n v="26"/>
  </r>
  <r>
    <x v="2"/>
    <x v="0"/>
    <x v="33"/>
    <x v="0"/>
    <n v="35"/>
  </r>
  <r>
    <x v="2"/>
    <x v="0"/>
    <x v="33"/>
    <x v="1"/>
    <n v="70"/>
  </r>
  <r>
    <x v="2"/>
    <x v="0"/>
    <x v="34"/>
    <x v="0"/>
    <n v="13"/>
  </r>
  <r>
    <x v="2"/>
    <x v="0"/>
    <x v="34"/>
    <x v="1"/>
    <n v="24"/>
  </r>
  <r>
    <x v="2"/>
    <x v="0"/>
    <x v="35"/>
    <x v="0"/>
    <n v="55"/>
  </r>
  <r>
    <x v="2"/>
    <x v="0"/>
    <x v="35"/>
    <x v="1"/>
    <n v="57"/>
  </r>
  <r>
    <x v="2"/>
    <x v="0"/>
    <x v="36"/>
    <x v="0"/>
    <n v="123"/>
  </r>
  <r>
    <x v="2"/>
    <x v="0"/>
    <x v="36"/>
    <x v="1"/>
    <n v="94"/>
  </r>
  <r>
    <x v="2"/>
    <x v="0"/>
    <x v="37"/>
    <x v="0"/>
    <n v="56"/>
  </r>
  <r>
    <x v="2"/>
    <x v="0"/>
    <x v="37"/>
    <x v="1"/>
    <n v="68"/>
  </r>
  <r>
    <x v="2"/>
    <x v="0"/>
    <x v="38"/>
    <x v="0"/>
    <n v="39"/>
  </r>
  <r>
    <x v="2"/>
    <x v="0"/>
    <x v="38"/>
    <x v="1"/>
    <n v="45"/>
  </r>
  <r>
    <x v="2"/>
    <x v="0"/>
    <x v="39"/>
    <x v="0"/>
    <n v="96"/>
  </r>
  <r>
    <x v="2"/>
    <x v="0"/>
    <x v="39"/>
    <x v="1"/>
    <n v="87"/>
  </r>
  <r>
    <x v="2"/>
    <x v="0"/>
    <x v="40"/>
    <x v="0"/>
    <n v="103"/>
  </r>
  <r>
    <x v="2"/>
    <x v="0"/>
    <x v="40"/>
    <x v="1"/>
    <n v="93"/>
  </r>
  <r>
    <x v="2"/>
    <x v="0"/>
    <x v="41"/>
    <x v="0"/>
    <n v="41"/>
  </r>
  <r>
    <x v="2"/>
    <x v="0"/>
    <x v="41"/>
    <x v="1"/>
    <n v="46"/>
  </r>
  <r>
    <x v="2"/>
    <x v="0"/>
    <x v="42"/>
    <x v="0"/>
    <n v="27"/>
  </r>
  <r>
    <x v="2"/>
    <x v="0"/>
    <x v="42"/>
    <x v="1"/>
    <n v="41"/>
  </r>
  <r>
    <x v="2"/>
    <x v="0"/>
    <x v="43"/>
    <x v="0"/>
    <n v="70"/>
  </r>
  <r>
    <x v="2"/>
    <x v="0"/>
    <x v="43"/>
    <x v="1"/>
    <n v="75"/>
  </r>
  <r>
    <x v="2"/>
    <x v="0"/>
    <x v="44"/>
    <x v="0"/>
    <n v="44"/>
  </r>
  <r>
    <x v="2"/>
    <x v="0"/>
    <x v="44"/>
    <x v="1"/>
    <n v="34"/>
  </r>
  <r>
    <x v="2"/>
    <x v="0"/>
    <x v="45"/>
    <x v="0"/>
    <n v="29"/>
  </r>
  <r>
    <x v="2"/>
    <x v="0"/>
    <x v="45"/>
    <x v="1"/>
    <n v="26"/>
  </r>
  <r>
    <x v="2"/>
    <x v="0"/>
    <x v="46"/>
    <x v="0"/>
    <n v="63"/>
  </r>
  <r>
    <x v="2"/>
    <x v="0"/>
    <x v="46"/>
    <x v="1"/>
    <n v="79"/>
  </r>
  <r>
    <x v="2"/>
    <x v="0"/>
    <x v="47"/>
    <x v="0"/>
    <n v="60"/>
  </r>
  <r>
    <x v="2"/>
    <x v="0"/>
    <x v="47"/>
    <x v="1"/>
    <n v="65"/>
  </r>
  <r>
    <x v="2"/>
    <x v="0"/>
    <x v="48"/>
    <x v="0"/>
    <n v="79"/>
  </r>
  <r>
    <x v="2"/>
    <x v="0"/>
    <x v="48"/>
    <x v="1"/>
    <n v="61"/>
  </r>
  <r>
    <x v="2"/>
    <x v="0"/>
    <x v="49"/>
    <x v="0"/>
    <n v="49"/>
  </r>
  <r>
    <x v="2"/>
    <x v="0"/>
    <x v="49"/>
    <x v="1"/>
    <n v="37"/>
  </r>
  <r>
    <x v="2"/>
    <x v="0"/>
    <x v="50"/>
    <x v="0"/>
    <n v="42"/>
  </r>
  <r>
    <x v="2"/>
    <x v="0"/>
    <x v="50"/>
    <x v="1"/>
    <n v="31"/>
  </r>
  <r>
    <x v="2"/>
    <x v="0"/>
    <x v="51"/>
    <x v="0"/>
    <n v="46"/>
  </r>
  <r>
    <x v="2"/>
    <x v="0"/>
    <x v="51"/>
    <x v="1"/>
    <n v="42"/>
  </r>
  <r>
    <x v="2"/>
    <x v="0"/>
    <x v="52"/>
    <x v="0"/>
    <n v="54"/>
  </r>
  <r>
    <x v="2"/>
    <x v="0"/>
    <x v="52"/>
    <x v="1"/>
    <n v="32"/>
  </r>
  <r>
    <x v="2"/>
    <x v="0"/>
    <x v="53"/>
    <x v="0"/>
    <n v="37"/>
  </r>
  <r>
    <x v="2"/>
    <x v="0"/>
    <x v="53"/>
    <x v="1"/>
    <n v="30"/>
  </r>
  <r>
    <x v="2"/>
    <x v="0"/>
    <x v="54"/>
    <x v="0"/>
    <n v="210"/>
  </r>
  <r>
    <x v="2"/>
    <x v="0"/>
    <x v="54"/>
    <x v="1"/>
    <n v="227"/>
  </r>
  <r>
    <x v="2"/>
    <x v="0"/>
    <x v="55"/>
    <x v="0"/>
    <n v="154"/>
  </r>
  <r>
    <x v="2"/>
    <x v="0"/>
    <x v="55"/>
    <x v="1"/>
    <n v="133"/>
  </r>
  <r>
    <x v="2"/>
    <x v="0"/>
    <x v="56"/>
    <x v="0"/>
    <n v="19"/>
  </r>
  <r>
    <x v="2"/>
    <x v="0"/>
    <x v="56"/>
    <x v="1"/>
    <n v="17"/>
  </r>
  <r>
    <x v="2"/>
    <x v="0"/>
    <x v="57"/>
    <x v="0"/>
    <n v="41"/>
  </r>
  <r>
    <x v="2"/>
    <x v="0"/>
    <x v="57"/>
    <x v="1"/>
    <n v="33"/>
  </r>
  <r>
    <x v="2"/>
    <x v="0"/>
    <x v="58"/>
    <x v="0"/>
    <n v="207"/>
  </r>
  <r>
    <x v="2"/>
    <x v="0"/>
    <x v="58"/>
    <x v="1"/>
    <n v="126"/>
  </r>
  <r>
    <x v="2"/>
    <x v="0"/>
    <x v="59"/>
    <x v="0"/>
    <n v="6"/>
  </r>
  <r>
    <x v="2"/>
    <x v="0"/>
    <x v="59"/>
    <x v="1"/>
    <n v="10"/>
  </r>
  <r>
    <x v="2"/>
    <x v="0"/>
    <x v="60"/>
    <x v="0"/>
    <n v="41"/>
  </r>
  <r>
    <x v="2"/>
    <x v="0"/>
    <x v="60"/>
    <x v="1"/>
    <n v="59"/>
  </r>
  <r>
    <x v="2"/>
    <x v="0"/>
    <x v="61"/>
    <x v="0"/>
    <n v="82"/>
  </r>
  <r>
    <x v="2"/>
    <x v="0"/>
    <x v="61"/>
    <x v="1"/>
    <n v="85"/>
  </r>
  <r>
    <x v="2"/>
    <x v="0"/>
    <x v="62"/>
    <x v="0"/>
    <n v="148"/>
  </r>
  <r>
    <x v="2"/>
    <x v="0"/>
    <x v="62"/>
    <x v="1"/>
    <n v="109"/>
  </r>
  <r>
    <x v="2"/>
    <x v="0"/>
    <x v="63"/>
    <x v="0"/>
    <n v="95"/>
  </r>
  <r>
    <x v="2"/>
    <x v="0"/>
    <x v="63"/>
    <x v="1"/>
    <n v="98"/>
  </r>
  <r>
    <x v="2"/>
    <x v="0"/>
    <x v="64"/>
    <x v="0"/>
    <n v="77"/>
  </r>
  <r>
    <x v="2"/>
    <x v="0"/>
    <x v="64"/>
    <x v="1"/>
    <n v="63"/>
  </r>
  <r>
    <x v="2"/>
    <x v="0"/>
    <x v="65"/>
    <x v="0"/>
    <n v="108"/>
  </r>
  <r>
    <x v="2"/>
    <x v="0"/>
    <x v="65"/>
    <x v="1"/>
    <n v="77"/>
  </r>
  <r>
    <x v="2"/>
    <x v="0"/>
    <x v="66"/>
    <x v="0"/>
    <n v="60"/>
  </r>
  <r>
    <x v="2"/>
    <x v="0"/>
    <x v="66"/>
    <x v="1"/>
    <n v="60"/>
  </r>
  <r>
    <x v="2"/>
    <x v="0"/>
    <x v="67"/>
    <x v="0"/>
    <n v="194"/>
  </r>
  <r>
    <x v="2"/>
    <x v="0"/>
    <x v="67"/>
    <x v="1"/>
    <n v="149"/>
  </r>
  <r>
    <x v="2"/>
    <x v="0"/>
    <x v="68"/>
    <x v="0"/>
    <n v="88"/>
  </r>
  <r>
    <x v="2"/>
    <x v="0"/>
    <x v="68"/>
    <x v="1"/>
    <n v="62"/>
  </r>
  <r>
    <x v="2"/>
    <x v="0"/>
    <x v="69"/>
    <x v="0"/>
    <n v="65"/>
  </r>
  <r>
    <x v="2"/>
    <x v="0"/>
    <x v="69"/>
    <x v="1"/>
    <n v="59"/>
  </r>
  <r>
    <x v="2"/>
    <x v="0"/>
    <x v="70"/>
    <x v="0"/>
    <n v="61"/>
  </r>
  <r>
    <x v="2"/>
    <x v="0"/>
    <x v="70"/>
    <x v="1"/>
    <n v="44"/>
  </r>
  <r>
    <x v="2"/>
    <x v="0"/>
    <x v="71"/>
    <x v="0"/>
    <n v="48"/>
  </r>
  <r>
    <x v="2"/>
    <x v="0"/>
    <x v="71"/>
    <x v="1"/>
    <n v="95"/>
  </r>
  <r>
    <x v="2"/>
    <x v="0"/>
    <x v="72"/>
    <x v="0"/>
    <n v="35"/>
  </r>
  <r>
    <x v="2"/>
    <x v="0"/>
    <x v="72"/>
    <x v="1"/>
    <n v="67"/>
  </r>
  <r>
    <x v="2"/>
    <x v="0"/>
    <x v="73"/>
    <x v="0"/>
    <n v="15"/>
  </r>
  <r>
    <x v="2"/>
    <x v="0"/>
    <x v="73"/>
    <x v="1"/>
    <n v="25"/>
  </r>
  <r>
    <x v="2"/>
    <x v="0"/>
    <x v="74"/>
    <x v="0"/>
    <n v="214"/>
  </r>
  <r>
    <x v="2"/>
    <x v="0"/>
    <x v="74"/>
    <x v="1"/>
    <n v="208"/>
  </r>
  <r>
    <x v="2"/>
    <x v="0"/>
    <x v="75"/>
    <x v="0"/>
    <n v="0"/>
  </r>
  <r>
    <x v="2"/>
    <x v="0"/>
    <x v="75"/>
    <x v="1"/>
    <n v="4"/>
  </r>
  <r>
    <x v="2"/>
    <x v="0"/>
    <x v="76"/>
    <x v="0"/>
    <n v="121"/>
  </r>
  <r>
    <x v="2"/>
    <x v="0"/>
    <x v="76"/>
    <x v="1"/>
    <n v="119"/>
  </r>
  <r>
    <x v="2"/>
    <x v="0"/>
    <x v="77"/>
    <x v="0"/>
    <n v="83"/>
  </r>
  <r>
    <x v="2"/>
    <x v="0"/>
    <x v="77"/>
    <x v="1"/>
    <n v="63"/>
  </r>
  <r>
    <x v="2"/>
    <x v="0"/>
    <x v="78"/>
    <x v="0"/>
    <n v="44"/>
  </r>
  <r>
    <x v="2"/>
    <x v="0"/>
    <x v="78"/>
    <x v="1"/>
    <n v="40"/>
  </r>
  <r>
    <x v="2"/>
    <x v="0"/>
    <x v="79"/>
    <x v="0"/>
    <n v="286"/>
  </r>
  <r>
    <x v="2"/>
    <x v="0"/>
    <x v="79"/>
    <x v="1"/>
    <n v="339"/>
  </r>
  <r>
    <x v="2"/>
    <x v="0"/>
    <x v="80"/>
    <x v="0"/>
    <n v="63"/>
  </r>
  <r>
    <x v="2"/>
    <x v="0"/>
    <x v="80"/>
    <x v="1"/>
    <n v="110"/>
  </r>
  <r>
    <x v="2"/>
    <x v="0"/>
    <x v="81"/>
    <x v="0"/>
    <n v="96"/>
  </r>
  <r>
    <x v="2"/>
    <x v="0"/>
    <x v="81"/>
    <x v="1"/>
    <n v="80"/>
  </r>
  <r>
    <x v="2"/>
    <x v="0"/>
    <x v="82"/>
    <x v="0"/>
    <n v="72"/>
  </r>
  <r>
    <x v="2"/>
    <x v="0"/>
    <x v="82"/>
    <x v="1"/>
    <n v="44"/>
  </r>
  <r>
    <x v="2"/>
    <x v="0"/>
    <x v="83"/>
    <x v="0"/>
    <n v="29"/>
  </r>
  <r>
    <x v="2"/>
    <x v="0"/>
    <x v="83"/>
    <x v="1"/>
    <n v="31"/>
  </r>
  <r>
    <x v="2"/>
    <x v="0"/>
    <x v="84"/>
    <x v="0"/>
    <n v="99"/>
  </r>
  <r>
    <x v="2"/>
    <x v="0"/>
    <x v="84"/>
    <x v="1"/>
    <n v="67"/>
  </r>
  <r>
    <x v="2"/>
    <x v="0"/>
    <x v="85"/>
    <x v="0"/>
    <n v="87"/>
  </r>
  <r>
    <x v="2"/>
    <x v="0"/>
    <x v="85"/>
    <x v="1"/>
    <n v="97"/>
  </r>
  <r>
    <x v="2"/>
    <x v="0"/>
    <x v="86"/>
    <x v="0"/>
    <n v="47"/>
  </r>
  <r>
    <x v="2"/>
    <x v="0"/>
    <x v="86"/>
    <x v="1"/>
    <n v="39"/>
  </r>
  <r>
    <x v="2"/>
    <x v="0"/>
    <x v="87"/>
    <x v="0"/>
    <n v="119"/>
  </r>
  <r>
    <x v="2"/>
    <x v="0"/>
    <x v="87"/>
    <x v="1"/>
    <n v="110"/>
  </r>
  <r>
    <x v="2"/>
    <x v="0"/>
    <x v="88"/>
    <x v="0"/>
    <n v="41"/>
  </r>
  <r>
    <x v="2"/>
    <x v="0"/>
    <x v="88"/>
    <x v="1"/>
    <n v="39"/>
  </r>
  <r>
    <x v="2"/>
    <x v="0"/>
    <x v="89"/>
    <x v="0"/>
    <n v="183"/>
  </r>
  <r>
    <x v="2"/>
    <x v="0"/>
    <x v="89"/>
    <x v="1"/>
    <n v="103"/>
  </r>
  <r>
    <x v="2"/>
    <x v="0"/>
    <x v="90"/>
    <x v="0"/>
    <n v="108"/>
  </r>
  <r>
    <x v="2"/>
    <x v="0"/>
    <x v="90"/>
    <x v="1"/>
    <n v="98"/>
  </r>
  <r>
    <x v="2"/>
    <x v="0"/>
    <x v="91"/>
    <x v="0"/>
    <n v="61"/>
  </r>
  <r>
    <x v="2"/>
    <x v="0"/>
    <x v="91"/>
    <x v="1"/>
    <n v="55"/>
  </r>
  <r>
    <x v="2"/>
    <x v="0"/>
    <x v="92"/>
    <x v="0"/>
    <n v="7"/>
  </r>
  <r>
    <x v="2"/>
    <x v="0"/>
    <x v="92"/>
    <x v="1"/>
    <n v="7"/>
  </r>
  <r>
    <x v="2"/>
    <x v="0"/>
    <x v="93"/>
    <x v="0"/>
    <n v="73"/>
  </r>
  <r>
    <x v="2"/>
    <x v="0"/>
    <x v="93"/>
    <x v="1"/>
    <n v="68"/>
  </r>
  <r>
    <x v="2"/>
    <x v="0"/>
    <x v="94"/>
    <x v="0"/>
    <n v="61"/>
  </r>
  <r>
    <x v="2"/>
    <x v="0"/>
    <x v="94"/>
    <x v="1"/>
    <n v="48"/>
  </r>
  <r>
    <x v="2"/>
    <x v="0"/>
    <x v="95"/>
    <x v="0"/>
    <n v="48"/>
  </r>
  <r>
    <x v="2"/>
    <x v="0"/>
    <x v="95"/>
    <x v="1"/>
    <n v="39"/>
  </r>
  <r>
    <x v="2"/>
    <x v="0"/>
    <x v="96"/>
    <x v="0"/>
    <n v="116"/>
  </r>
  <r>
    <x v="2"/>
    <x v="0"/>
    <x v="96"/>
    <x v="1"/>
    <n v="86"/>
  </r>
  <r>
    <x v="2"/>
    <x v="0"/>
    <x v="97"/>
    <x v="0"/>
    <n v="75"/>
  </r>
  <r>
    <x v="2"/>
    <x v="0"/>
    <x v="97"/>
    <x v="1"/>
    <n v="67"/>
  </r>
  <r>
    <x v="2"/>
    <x v="0"/>
    <x v="98"/>
    <x v="0"/>
    <n v="284"/>
  </r>
  <r>
    <x v="2"/>
    <x v="0"/>
    <x v="98"/>
    <x v="1"/>
    <n v="251"/>
  </r>
  <r>
    <x v="2"/>
    <x v="1"/>
    <x v="0"/>
    <x v="0"/>
    <n v="8169"/>
  </r>
  <r>
    <x v="2"/>
    <x v="1"/>
    <x v="0"/>
    <x v="1"/>
    <n v="8596"/>
  </r>
  <r>
    <x v="2"/>
    <x v="1"/>
    <x v="1"/>
    <x v="0"/>
    <n v="199"/>
  </r>
  <r>
    <x v="2"/>
    <x v="1"/>
    <x v="1"/>
    <x v="1"/>
    <n v="346"/>
  </r>
  <r>
    <x v="2"/>
    <x v="1"/>
    <x v="2"/>
    <x v="0"/>
    <n v="117"/>
  </r>
  <r>
    <x v="2"/>
    <x v="1"/>
    <x v="2"/>
    <x v="1"/>
    <n v="102"/>
  </r>
  <r>
    <x v="2"/>
    <x v="1"/>
    <x v="3"/>
    <x v="0"/>
    <n v="3"/>
  </r>
  <r>
    <x v="2"/>
    <x v="1"/>
    <x v="3"/>
    <x v="1"/>
    <n v="28"/>
  </r>
  <r>
    <x v="2"/>
    <x v="1"/>
    <x v="4"/>
    <x v="0"/>
    <n v="0"/>
  </r>
  <r>
    <x v="2"/>
    <x v="1"/>
    <x v="4"/>
    <x v="1"/>
    <n v="8"/>
  </r>
  <r>
    <x v="2"/>
    <x v="1"/>
    <x v="5"/>
    <x v="0"/>
    <n v="10"/>
  </r>
  <r>
    <x v="2"/>
    <x v="1"/>
    <x v="5"/>
    <x v="1"/>
    <n v="27"/>
  </r>
  <r>
    <x v="2"/>
    <x v="1"/>
    <x v="6"/>
    <x v="0"/>
    <n v="59"/>
  </r>
  <r>
    <x v="2"/>
    <x v="1"/>
    <x v="6"/>
    <x v="1"/>
    <n v="70"/>
  </r>
  <r>
    <x v="2"/>
    <x v="1"/>
    <x v="7"/>
    <x v="0"/>
    <n v="65"/>
  </r>
  <r>
    <x v="2"/>
    <x v="1"/>
    <x v="7"/>
    <x v="1"/>
    <n v="88"/>
  </r>
  <r>
    <x v="2"/>
    <x v="1"/>
    <x v="8"/>
    <x v="0"/>
    <n v="81"/>
  </r>
  <r>
    <x v="2"/>
    <x v="1"/>
    <x v="8"/>
    <x v="1"/>
    <n v="136"/>
  </r>
  <r>
    <x v="2"/>
    <x v="1"/>
    <x v="9"/>
    <x v="0"/>
    <n v="177"/>
  </r>
  <r>
    <x v="2"/>
    <x v="1"/>
    <x v="9"/>
    <x v="1"/>
    <n v="163"/>
  </r>
  <r>
    <x v="2"/>
    <x v="1"/>
    <x v="10"/>
    <x v="0"/>
    <n v="41"/>
  </r>
  <r>
    <x v="2"/>
    <x v="1"/>
    <x v="10"/>
    <x v="1"/>
    <n v="41"/>
  </r>
  <r>
    <x v="2"/>
    <x v="1"/>
    <x v="11"/>
    <x v="0"/>
    <n v="39"/>
  </r>
  <r>
    <x v="2"/>
    <x v="1"/>
    <x v="11"/>
    <x v="1"/>
    <n v="24"/>
  </r>
  <r>
    <x v="2"/>
    <x v="1"/>
    <x v="12"/>
    <x v="0"/>
    <n v="81"/>
  </r>
  <r>
    <x v="2"/>
    <x v="1"/>
    <x v="12"/>
    <x v="1"/>
    <n v="93"/>
  </r>
  <r>
    <x v="2"/>
    <x v="1"/>
    <x v="13"/>
    <x v="0"/>
    <n v="12"/>
  </r>
  <r>
    <x v="2"/>
    <x v="1"/>
    <x v="13"/>
    <x v="1"/>
    <n v="53"/>
  </r>
  <r>
    <x v="2"/>
    <x v="1"/>
    <x v="14"/>
    <x v="0"/>
    <n v="6"/>
  </r>
  <r>
    <x v="2"/>
    <x v="1"/>
    <x v="14"/>
    <x v="1"/>
    <n v="14"/>
  </r>
  <r>
    <x v="2"/>
    <x v="1"/>
    <x v="15"/>
    <x v="0"/>
    <n v="43"/>
  </r>
  <r>
    <x v="2"/>
    <x v="1"/>
    <x v="15"/>
    <x v="1"/>
    <n v="99"/>
  </r>
  <r>
    <x v="2"/>
    <x v="1"/>
    <x v="16"/>
    <x v="0"/>
    <n v="48"/>
  </r>
  <r>
    <x v="2"/>
    <x v="1"/>
    <x v="16"/>
    <x v="1"/>
    <n v="69"/>
  </r>
  <r>
    <x v="2"/>
    <x v="1"/>
    <x v="17"/>
    <x v="0"/>
    <n v="3"/>
  </r>
  <r>
    <x v="2"/>
    <x v="1"/>
    <x v="17"/>
    <x v="1"/>
    <n v="12"/>
  </r>
  <r>
    <x v="2"/>
    <x v="1"/>
    <x v="18"/>
    <x v="0"/>
    <n v="34"/>
  </r>
  <r>
    <x v="2"/>
    <x v="1"/>
    <x v="18"/>
    <x v="1"/>
    <n v="45"/>
  </r>
  <r>
    <x v="2"/>
    <x v="1"/>
    <x v="19"/>
    <x v="0"/>
    <n v="33"/>
  </r>
  <r>
    <x v="2"/>
    <x v="1"/>
    <x v="19"/>
    <x v="1"/>
    <n v="41"/>
  </r>
  <r>
    <x v="2"/>
    <x v="1"/>
    <x v="20"/>
    <x v="0"/>
    <n v="54"/>
  </r>
  <r>
    <x v="2"/>
    <x v="1"/>
    <x v="20"/>
    <x v="1"/>
    <n v="43"/>
  </r>
  <r>
    <x v="2"/>
    <x v="1"/>
    <x v="21"/>
    <x v="0"/>
    <n v="49"/>
  </r>
  <r>
    <x v="2"/>
    <x v="1"/>
    <x v="21"/>
    <x v="1"/>
    <n v="52"/>
  </r>
  <r>
    <x v="2"/>
    <x v="1"/>
    <x v="22"/>
    <x v="0"/>
    <n v="21"/>
  </r>
  <r>
    <x v="2"/>
    <x v="1"/>
    <x v="22"/>
    <x v="1"/>
    <n v="49"/>
  </r>
  <r>
    <x v="2"/>
    <x v="1"/>
    <x v="23"/>
    <x v="0"/>
    <n v="66"/>
  </r>
  <r>
    <x v="2"/>
    <x v="1"/>
    <x v="23"/>
    <x v="1"/>
    <n v="78"/>
  </r>
  <r>
    <x v="2"/>
    <x v="1"/>
    <x v="24"/>
    <x v="0"/>
    <n v="49"/>
  </r>
  <r>
    <x v="2"/>
    <x v="1"/>
    <x v="24"/>
    <x v="1"/>
    <n v="62"/>
  </r>
  <r>
    <x v="2"/>
    <x v="1"/>
    <x v="25"/>
    <x v="0"/>
    <n v="83"/>
  </r>
  <r>
    <x v="2"/>
    <x v="1"/>
    <x v="25"/>
    <x v="1"/>
    <n v="92"/>
  </r>
  <r>
    <x v="2"/>
    <x v="1"/>
    <x v="26"/>
    <x v="0"/>
    <n v="73"/>
  </r>
  <r>
    <x v="2"/>
    <x v="1"/>
    <x v="26"/>
    <x v="1"/>
    <n v="86"/>
  </r>
  <r>
    <x v="2"/>
    <x v="1"/>
    <x v="27"/>
    <x v="0"/>
    <n v="16"/>
  </r>
  <r>
    <x v="2"/>
    <x v="1"/>
    <x v="27"/>
    <x v="1"/>
    <n v="39"/>
  </r>
  <r>
    <x v="2"/>
    <x v="1"/>
    <x v="28"/>
    <x v="0"/>
    <n v="18"/>
  </r>
  <r>
    <x v="2"/>
    <x v="1"/>
    <x v="28"/>
    <x v="1"/>
    <n v="117"/>
  </r>
  <r>
    <x v="2"/>
    <x v="1"/>
    <x v="29"/>
    <x v="0"/>
    <n v="80"/>
  </r>
  <r>
    <x v="2"/>
    <x v="1"/>
    <x v="29"/>
    <x v="1"/>
    <n v="84"/>
  </r>
  <r>
    <x v="2"/>
    <x v="1"/>
    <x v="30"/>
    <x v="0"/>
    <n v="47"/>
  </r>
  <r>
    <x v="2"/>
    <x v="1"/>
    <x v="30"/>
    <x v="1"/>
    <n v="74"/>
  </r>
  <r>
    <x v="2"/>
    <x v="1"/>
    <x v="31"/>
    <x v="0"/>
    <n v="51"/>
  </r>
  <r>
    <x v="2"/>
    <x v="1"/>
    <x v="31"/>
    <x v="1"/>
    <n v="69"/>
  </r>
  <r>
    <x v="2"/>
    <x v="1"/>
    <x v="32"/>
    <x v="0"/>
    <n v="26"/>
  </r>
  <r>
    <x v="2"/>
    <x v="1"/>
    <x v="32"/>
    <x v="1"/>
    <n v="34"/>
  </r>
  <r>
    <x v="2"/>
    <x v="1"/>
    <x v="33"/>
    <x v="0"/>
    <n v="49"/>
  </r>
  <r>
    <x v="2"/>
    <x v="1"/>
    <x v="33"/>
    <x v="1"/>
    <n v="68"/>
  </r>
  <r>
    <x v="2"/>
    <x v="1"/>
    <x v="34"/>
    <x v="0"/>
    <n v="9"/>
  </r>
  <r>
    <x v="2"/>
    <x v="1"/>
    <x v="34"/>
    <x v="1"/>
    <n v="25"/>
  </r>
  <r>
    <x v="2"/>
    <x v="1"/>
    <x v="35"/>
    <x v="0"/>
    <n v="66"/>
  </r>
  <r>
    <x v="2"/>
    <x v="1"/>
    <x v="35"/>
    <x v="1"/>
    <n v="63"/>
  </r>
  <r>
    <x v="2"/>
    <x v="1"/>
    <x v="36"/>
    <x v="0"/>
    <n v="151"/>
  </r>
  <r>
    <x v="2"/>
    <x v="1"/>
    <x v="36"/>
    <x v="1"/>
    <n v="117"/>
  </r>
  <r>
    <x v="2"/>
    <x v="1"/>
    <x v="37"/>
    <x v="0"/>
    <n v="69"/>
  </r>
  <r>
    <x v="2"/>
    <x v="1"/>
    <x v="37"/>
    <x v="1"/>
    <n v="85"/>
  </r>
  <r>
    <x v="2"/>
    <x v="1"/>
    <x v="38"/>
    <x v="0"/>
    <n v="51"/>
  </r>
  <r>
    <x v="2"/>
    <x v="1"/>
    <x v="38"/>
    <x v="1"/>
    <n v="35"/>
  </r>
  <r>
    <x v="2"/>
    <x v="1"/>
    <x v="39"/>
    <x v="0"/>
    <n v="110"/>
  </r>
  <r>
    <x v="2"/>
    <x v="1"/>
    <x v="39"/>
    <x v="1"/>
    <n v="108"/>
  </r>
  <r>
    <x v="2"/>
    <x v="1"/>
    <x v="40"/>
    <x v="0"/>
    <n v="97"/>
  </r>
  <r>
    <x v="2"/>
    <x v="1"/>
    <x v="40"/>
    <x v="1"/>
    <n v="108"/>
  </r>
  <r>
    <x v="2"/>
    <x v="1"/>
    <x v="41"/>
    <x v="0"/>
    <n v="46"/>
  </r>
  <r>
    <x v="2"/>
    <x v="1"/>
    <x v="41"/>
    <x v="1"/>
    <n v="47"/>
  </r>
  <r>
    <x v="2"/>
    <x v="1"/>
    <x v="42"/>
    <x v="0"/>
    <n v="37"/>
  </r>
  <r>
    <x v="2"/>
    <x v="1"/>
    <x v="42"/>
    <x v="1"/>
    <n v="44"/>
  </r>
  <r>
    <x v="2"/>
    <x v="1"/>
    <x v="43"/>
    <x v="0"/>
    <n v="92"/>
  </r>
  <r>
    <x v="2"/>
    <x v="1"/>
    <x v="43"/>
    <x v="1"/>
    <n v="93"/>
  </r>
  <r>
    <x v="2"/>
    <x v="1"/>
    <x v="44"/>
    <x v="0"/>
    <n v="49"/>
  </r>
  <r>
    <x v="2"/>
    <x v="1"/>
    <x v="44"/>
    <x v="1"/>
    <n v="34"/>
  </r>
  <r>
    <x v="2"/>
    <x v="1"/>
    <x v="45"/>
    <x v="0"/>
    <n v="42"/>
  </r>
  <r>
    <x v="2"/>
    <x v="1"/>
    <x v="45"/>
    <x v="1"/>
    <n v="31"/>
  </r>
  <r>
    <x v="2"/>
    <x v="1"/>
    <x v="46"/>
    <x v="0"/>
    <n v="88"/>
  </r>
  <r>
    <x v="2"/>
    <x v="1"/>
    <x v="46"/>
    <x v="1"/>
    <n v="114"/>
  </r>
  <r>
    <x v="2"/>
    <x v="1"/>
    <x v="47"/>
    <x v="0"/>
    <n v="60"/>
  </r>
  <r>
    <x v="2"/>
    <x v="1"/>
    <x v="47"/>
    <x v="1"/>
    <n v="67"/>
  </r>
  <r>
    <x v="2"/>
    <x v="1"/>
    <x v="48"/>
    <x v="0"/>
    <n v="99"/>
  </r>
  <r>
    <x v="2"/>
    <x v="1"/>
    <x v="48"/>
    <x v="1"/>
    <n v="101"/>
  </r>
  <r>
    <x v="2"/>
    <x v="1"/>
    <x v="49"/>
    <x v="0"/>
    <n v="43"/>
  </r>
  <r>
    <x v="2"/>
    <x v="1"/>
    <x v="49"/>
    <x v="1"/>
    <n v="46"/>
  </r>
  <r>
    <x v="2"/>
    <x v="1"/>
    <x v="50"/>
    <x v="0"/>
    <n v="38"/>
  </r>
  <r>
    <x v="2"/>
    <x v="1"/>
    <x v="50"/>
    <x v="1"/>
    <n v="40"/>
  </r>
  <r>
    <x v="2"/>
    <x v="1"/>
    <x v="51"/>
    <x v="0"/>
    <n v="53"/>
  </r>
  <r>
    <x v="2"/>
    <x v="1"/>
    <x v="51"/>
    <x v="1"/>
    <n v="89"/>
  </r>
  <r>
    <x v="2"/>
    <x v="1"/>
    <x v="52"/>
    <x v="0"/>
    <n v="57"/>
  </r>
  <r>
    <x v="2"/>
    <x v="1"/>
    <x v="52"/>
    <x v="1"/>
    <n v="65"/>
  </r>
  <r>
    <x v="2"/>
    <x v="1"/>
    <x v="53"/>
    <x v="0"/>
    <n v="62"/>
  </r>
  <r>
    <x v="2"/>
    <x v="1"/>
    <x v="53"/>
    <x v="1"/>
    <n v="52"/>
  </r>
  <r>
    <x v="2"/>
    <x v="1"/>
    <x v="54"/>
    <x v="0"/>
    <n v="275"/>
  </r>
  <r>
    <x v="2"/>
    <x v="1"/>
    <x v="54"/>
    <x v="1"/>
    <n v="267"/>
  </r>
  <r>
    <x v="2"/>
    <x v="1"/>
    <x v="55"/>
    <x v="0"/>
    <n v="225"/>
  </r>
  <r>
    <x v="2"/>
    <x v="1"/>
    <x v="55"/>
    <x v="1"/>
    <n v="175"/>
  </r>
  <r>
    <x v="2"/>
    <x v="1"/>
    <x v="56"/>
    <x v="0"/>
    <n v="24"/>
  </r>
  <r>
    <x v="2"/>
    <x v="1"/>
    <x v="56"/>
    <x v="1"/>
    <n v="27"/>
  </r>
  <r>
    <x v="2"/>
    <x v="1"/>
    <x v="57"/>
    <x v="0"/>
    <n v="55"/>
  </r>
  <r>
    <x v="2"/>
    <x v="1"/>
    <x v="57"/>
    <x v="1"/>
    <n v="57"/>
  </r>
  <r>
    <x v="2"/>
    <x v="1"/>
    <x v="58"/>
    <x v="0"/>
    <n v="212"/>
  </r>
  <r>
    <x v="2"/>
    <x v="1"/>
    <x v="58"/>
    <x v="1"/>
    <n v="156"/>
  </r>
  <r>
    <x v="2"/>
    <x v="1"/>
    <x v="59"/>
    <x v="0"/>
    <n v="10"/>
  </r>
  <r>
    <x v="2"/>
    <x v="1"/>
    <x v="59"/>
    <x v="1"/>
    <n v="4"/>
  </r>
  <r>
    <x v="2"/>
    <x v="1"/>
    <x v="60"/>
    <x v="0"/>
    <n v="48"/>
  </r>
  <r>
    <x v="2"/>
    <x v="1"/>
    <x v="60"/>
    <x v="1"/>
    <n v="66"/>
  </r>
  <r>
    <x v="2"/>
    <x v="1"/>
    <x v="61"/>
    <x v="0"/>
    <n v="81"/>
  </r>
  <r>
    <x v="2"/>
    <x v="1"/>
    <x v="61"/>
    <x v="1"/>
    <n v="87"/>
  </r>
  <r>
    <x v="2"/>
    <x v="1"/>
    <x v="62"/>
    <x v="0"/>
    <n v="156"/>
  </r>
  <r>
    <x v="2"/>
    <x v="1"/>
    <x v="62"/>
    <x v="1"/>
    <n v="121"/>
  </r>
  <r>
    <x v="2"/>
    <x v="1"/>
    <x v="63"/>
    <x v="0"/>
    <n v="110"/>
  </r>
  <r>
    <x v="2"/>
    <x v="1"/>
    <x v="63"/>
    <x v="1"/>
    <n v="117"/>
  </r>
  <r>
    <x v="2"/>
    <x v="1"/>
    <x v="64"/>
    <x v="0"/>
    <n v="102"/>
  </r>
  <r>
    <x v="2"/>
    <x v="1"/>
    <x v="64"/>
    <x v="1"/>
    <n v="92"/>
  </r>
  <r>
    <x v="2"/>
    <x v="1"/>
    <x v="65"/>
    <x v="0"/>
    <n v="94"/>
  </r>
  <r>
    <x v="2"/>
    <x v="1"/>
    <x v="65"/>
    <x v="1"/>
    <n v="101"/>
  </r>
  <r>
    <x v="2"/>
    <x v="1"/>
    <x v="66"/>
    <x v="0"/>
    <n v="82"/>
  </r>
  <r>
    <x v="2"/>
    <x v="1"/>
    <x v="66"/>
    <x v="1"/>
    <n v="88"/>
  </r>
  <r>
    <x v="2"/>
    <x v="1"/>
    <x v="67"/>
    <x v="0"/>
    <n v="229"/>
  </r>
  <r>
    <x v="2"/>
    <x v="1"/>
    <x v="67"/>
    <x v="1"/>
    <n v="225"/>
  </r>
  <r>
    <x v="2"/>
    <x v="1"/>
    <x v="68"/>
    <x v="0"/>
    <n v="87"/>
  </r>
  <r>
    <x v="2"/>
    <x v="1"/>
    <x v="68"/>
    <x v="1"/>
    <n v="76"/>
  </r>
  <r>
    <x v="2"/>
    <x v="1"/>
    <x v="69"/>
    <x v="0"/>
    <n v="57"/>
  </r>
  <r>
    <x v="2"/>
    <x v="1"/>
    <x v="69"/>
    <x v="1"/>
    <n v="61"/>
  </r>
  <r>
    <x v="2"/>
    <x v="1"/>
    <x v="70"/>
    <x v="0"/>
    <n v="89"/>
  </r>
  <r>
    <x v="2"/>
    <x v="1"/>
    <x v="70"/>
    <x v="1"/>
    <n v="77"/>
  </r>
  <r>
    <x v="2"/>
    <x v="1"/>
    <x v="71"/>
    <x v="0"/>
    <n v="80"/>
  </r>
  <r>
    <x v="2"/>
    <x v="1"/>
    <x v="71"/>
    <x v="1"/>
    <n v="129"/>
  </r>
  <r>
    <x v="2"/>
    <x v="1"/>
    <x v="72"/>
    <x v="0"/>
    <n v="38"/>
  </r>
  <r>
    <x v="2"/>
    <x v="1"/>
    <x v="72"/>
    <x v="1"/>
    <n v="85"/>
  </r>
  <r>
    <x v="2"/>
    <x v="1"/>
    <x v="73"/>
    <x v="0"/>
    <n v="25"/>
  </r>
  <r>
    <x v="2"/>
    <x v="1"/>
    <x v="73"/>
    <x v="1"/>
    <n v="28"/>
  </r>
  <r>
    <x v="2"/>
    <x v="1"/>
    <x v="74"/>
    <x v="0"/>
    <n v="282"/>
  </r>
  <r>
    <x v="2"/>
    <x v="1"/>
    <x v="74"/>
    <x v="1"/>
    <n v="258"/>
  </r>
  <r>
    <x v="2"/>
    <x v="1"/>
    <x v="75"/>
    <x v="0"/>
    <n v="1"/>
  </r>
  <r>
    <x v="2"/>
    <x v="1"/>
    <x v="75"/>
    <x v="1"/>
    <n v="10"/>
  </r>
  <r>
    <x v="2"/>
    <x v="1"/>
    <x v="76"/>
    <x v="0"/>
    <n v="168"/>
  </r>
  <r>
    <x v="2"/>
    <x v="1"/>
    <x v="76"/>
    <x v="1"/>
    <n v="116"/>
  </r>
  <r>
    <x v="2"/>
    <x v="1"/>
    <x v="77"/>
    <x v="0"/>
    <n v="103"/>
  </r>
  <r>
    <x v="2"/>
    <x v="1"/>
    <x v="77"/>
    <x v="1"/>
    <n v="75"/>
  </r>
  <r>
    <x v="2"/>
    <x v="1"/>
    <x v="78"/>
    <x v="0"/>
    <n v="52"/>
  </r>
  <r>
    <x v="2"/>
    <x v="1"/>
    <x v="78"/>
    <x v="1"/>
    <n v="55"/>
  </r>
  <r>
    <x v="2"/>
    <x v="1"/>
    <x v="79"/>
    <x v="0"/>
    <n v="364"/>
  </r>
  <r>
    <x v="2"/>
    <x v="1"/>
    <x v="79"/>
    <x v="1"/>
    <n v="441"/>
  </r>
  <r>
    <x v="2"/>
    <x v="1"/>
    <x v="80"/>
    <x v="0"/>
    <n v="88"/>
  </r>
  <r>
    <x v="2"/>
    <x v="1"/>
    <x v="80"/>
    <x v="1"/>
    <n v="165"/>
  </r>
  <r>
    <x v="2"/>
    <x v="1"/>
    <x v="81"/>
    <x v="0"/>
    <n v="104"/>
  </r>
  <r>
    <x v="2"/>
    <x v="1"/>
    <x v="81"/>
    <x v="1"/>
    <n v="106"/>
  </r>
  <r>
    <x v="2"/>
    <x v="1"/>
    <x v="82"/>
    <x v="0"/>
    <n v="82"/>
  </r>
  <r>
    <x v="2"/>
    <x v="1"/>
    <x v="82"/>
    <x v="1"/>
    <n v="61"/>
  </r>
  <r>
    <x v="2"/>
    <x v="1"/>
    <x v="83"/>
    <x v="0"/>
    <n v="49"/>
  </r>
  <r>
    <x v="2"/>
    <x v="1"/>
    <x v="83"/>
    <x v="1"/>
    <n v="43"/>
  </r>
  <r>
    <x v="2"/>
    <x v="1"/>
    <x v="84"/>
    <x v="0"/>
    <n v="130"/>
  </r>
  <r>
    <x v="2"/>
    <x v="1"/>
    <x v="84"/>
    <x v="1"/>
    <n v="69"/>
  </r>
  <r>
    <x v="2"/>
    <x v="1"/>
    <x v="85"/>
    <x v="0"/>
    <n v="131"/>
  </r>
  <r>
    <x v="2"/>
    <x v="1"/>
    <x v="85"/>
    <x v="1"/>
    <n v="111"/>
  </r>
  <r>
    <x v="2"/>
    <x v="1"/>
    <x v="86"/>
    <x v="0"/>
    <n v="52"/>
  </r>
  <r>
    <x v="2"/>
    <x v="1"/>
    <x v="86"/>
    <x v="1"/>
    <n v="44"/>
  </r>
  <r>
    <x v="2"/>
    <x v="1"/>
    <x v="87"/>
    <x v="0"/>
    <n v="134"/>
  </r>
  <r>
    <x v="2"/>
    <x v="1"/>
    <x v="87"/>
    <x v="1"/>
    <n v="124"/>
  </r>
  <r>
    <x v="2"/>
    <x v="1"/>
    <x v="88"/>
    <x v="0"/>
    <n v="54"/>
  </r>
  <r>
    <x v="2"/>
    <x v="1"/>
    <x v="88"/>
    <x v="1"/>
    <n v="73"/>
  </r>
  <r>
    <x v="2"/>
    <x v="1"/>
    <x v="89"/>
    <x v="0"/>
    <n v="229"/>
  </r>
  <r>
    <x v="2"/>
    <x v="1"/>
    <x v="89"/>
    <x v="1"/>
    <n v="122"/>
  </r>
  <r>
    <x v="2"/>
    <x v="1"/>
    <x v="90"/>
    <x v="0"/>
    <n v="126"/>
  </r>
  <r>
    <x v="2"/>
    <x v="1"/>
    <x v="90"/>
    <x v="1"/>
    <n v="120"/>
  </r>
  <r>
    <x v="2"/>
    <x v="1"/>
    <x v="91"/>
    <x v="0"/>
    <n v="70"/>
  </r>
  <r>
    <x v="2"/>
    <x v="1"/>
    <x v="91"/>
    <x v="1"/>
    <n v="68"/>
  </r>
  <r>
    <x v="2"/>
    <x v="1"/>
    <x v="92"/>
    <x v="0"/>
    <n v="4"/>
  </r>
  <r>
    <x v="2"/>
    <x v="1"/>
    <x v="92"/>
    <x v="1"/>
    <n v="7"/>
  </r>
  <r>
    <x v="2"/>
    <x v="1"/>
    <x v="93"/>
    <x v="0"/>
    <n v="96"/>
  </r>
  <r>
    <x v="2"/>
    <x v="1"/>
    <x v="93"/>
    <x v="1"/>
    <n v="80"/>
  </r>
  <r>
    <x v="2"/>
    <x v="1"/>
    <x v="94"/>
    <x v="0"/>
    <n v="67"/>
  </r>
  <r>
    <x v="2"/>
    <x v="1"/>
    <x v="94"/>
    <x v="1"/>
    <n v="66"/>
  </r>
  <r>
    <x v="2"/>
    <x v="1"/>
    <x v="95"/>
    <x v="0"/>
    <n v="67"/>
  </r>
  <r>
    <x v="2"/>
    <x v="1"/>
    <x v="95"/>
    <x v="1"/>
    <n v="43"/>
  </r>
  <r>
    <x v="2"/>
    <x v="1"/>
    <x v="96"/>
    <x v="0"/>
    <n v="131"/>
  </r>
  <r>
    <x v="2"/>
    <x v="1"/>
    <x v="96"/>
    <x v="1"/>
    <n v="96"/>
  </r>
  <r>
    <x v="2"/>
    <x v="1"/>
    <x v="97"/>
    <x v="0"/>
    <n v="100"/>
  </r>
  <r>
    <x v="2"/>
    <x v="1"/>
    <x v="97"/>
    <x v="1"/>
    <n v="95"/>
  </r>
  <r>
    <x v="2"/>
    <x v="1"/>
    <x v="98"/>
    <x v="0"/>
    <n v="354"/>
  </r>
  <r>
    <x v="2"/>
    <x v="1"/>
    <x v="98"/>
    <x v="1"/>
    <n v="339"/>
  </r>
  <r>
    <x v="2"/>
    <x v="2"/>
    <x v="0"/>
    <x v="0"/>
    <n v="8128"/>
  </r>
  <r>
    <x v="2"/>
    <x v="2"/>
    <x v="0"/>
    <x v="1"/>
    <n v="10612"/>
  </r>
  <r>
    <x v="2"/>
    <x v="2"/>
    <x v="1"/>
    <x v="0"/>
    <n v="295"/>
  </r>
  <r>
    <x v="2"/>
    <x v="2"/>
    <x v="1"/>
    <x v="1"/>
    <n v="503"/>
  </r>
  <r>
    <x v="2"/>
    <x v="2"/>
    <x v="2"/>
    <x v="0"/>
    <n v="109"/>
  </r>
  <r>
    <x v="2"/>
    <x v="2"/>
    <x v="2"/>
    <x v="1"/>
    <n v="155"/>
  </r>
  <r>
    <x v="2"/>
    <x v="2"/>
    <x v="3"/>
    <x v="0"/>
    <n v="2"/>
  </r>
  <r>
    <x v="2"/>
    <x v="2"/>
    <x v="3"/>
    <x v="1"/>
    <n v="28"/>
  </r>
  <r>
    <x v="2"/>
    <x v="2"/>
    <x v="4"/>
    <x v="0"/>
    <n v="0"/>
  </r>
  <r>
    <x v="2"/>
    <x v="2"/>
    <x v="4"/>
    <x v="1"/>
    <n v="17"/>
  </r>
  <r>
    <x v="2"/>
    <x v="2"/>
    <x v="5"/>
    <x v="0"/>
    <n v="7"/>
  </r>
  <r>
    <x v="2"/>
    <x v="2"/>
    <x v="5"/>
    <x v="1"/>
    <n v="19"/>
  </r>
  <r>
    <x v="2"/>
    <x v="2"/>
    <x v="6"/>
    <x v="0"/>
    <n v="39"/>
  </r>
  <r>
    <x v="2"/>
    <x v="2"/>
    <x v="6"/>
    <x v="1"/>
    <n v="67"/>
  </r>
  <r>
    <x v="2"/>
    <x v="2"/>
    <x v="7"/>
    <x v="0"/>
    <n v="50"/>
  </r>
  <r>
    <x v="2"/>
    <x v="2"/>
    <x v="7"/>
    <x v="1"/>
    <n v="70"/>
  </r>
  <r>
    <x v="2"/>
    <x v="2"/>
    <x v="8"/>
    <x v="0"/>
    <n v="132"/>
  </r>
  <r>
    <x v="2"/>
    <x v="2"/>
    <x v="8"/>
    <x v="1"/>
    <n v="302"/>
  </r>
  <r>
    <x v="2"/>
    <x v="2"/>
    <x v="9"/>
    <x v="0"/>
    <n v="24"/>
  </r>
  <r>
    <x v="2"/>
    <x v="2"/>
    <x v="9"/>
    <x v="1"/>
    <n v="186"/>
  </r>
  <r>
    <x v="2"/>
    <x v="2"/>
    <x v="10"/>
    <x v="0"/>
    <n v="41"/>
  </r>
  <r>
    <x v="2"/>
    <x v="2"/>
    <x v="10"/>
    <x v="1"/>
    <n v="45"/>
  </r>
  <r>
    <x v="2"/>
    <x v="2"/>
    <x v="11"/>
    <x v="0"/>
    <n v="36"/>
  </r>
  <r>
    <x v="2"/>
    <x v="2"/>
    <x v="11"/>
    <x v="1"/>
    <n v="6"/>
  </r>
  <r>
    <x v="2"/>
    <x v="2"/>
    <x v="12"/>
    <x v="0"/>
    <n v="64"/>
  </r>
  <r>
    <x v="2"/>
    <x v="2"/>
    <x v="12"/>
    <x v="1"/>
    <n v="111"/>
  </r>
  <r>
    <x v="2"/>
    <x v="2"/>
    <x v="13"/>
    <x v="0"/>
    <n v="49"/>
  </r>
  <r>
    <x v="2"/>
    <x v="2"/>
    <x v="13"/>
    <x v="1"/>
    <n v="61"/>
  </r>
  <r>
    <x v="2"/>
    <x v="2"/>
    <x v="14"/>
    <x v="0"/>
    <n v="7"/>
  </r>
  <r>
    <x v="2"/>
    <x v="2"/>
    <x v="14"/>
    <x v="1"/>
    <n v="22"/>
  </r>
  <r>
    <x v="2"/>
    <x v="2"/>
    <x v="15"/>
    <x v="0"/>
    <n v="57"/>
  </r>
  <r>
    <x v="2"/>
    <x v="2"/>
    <x v="15"/>
    <x v="1"/>
    <n v="195"/>
  </r>
  <r>
    <x v="2"/>
    <x v="2"/>
    <x v="16"/>
    <x v="0"/>
    <n v="24"/>
  </r>
  <r>
    <x v="2"/>
    <x v="2"/>
    <x v="16"/>
    <x v="1"/>
    <n v="66"/>
  </r>
  <r>
    <x v="2"/>
    <x v="2"/>
    <x v="17"/>
    <x v="0"/>
    <n v="0"/>
  </r>
  <r>
    <x v="2"/>
    <x v="2"/>
    <x v="17"/>
    <x v="1"/>
    <n v="5"/>
  </r>
  <r>
    <x v="2"/>
    <x v="2"/>
    <x v="18"/>
    <x v="0"/>
    <n v="36"/>
  </r>
  <r>
    <x v="2"/>
    <x v="2"/>
    <x v="18"/>
    <x v="1"/>
    <n v="48"/>
  </r>
  <r>
    <x v="2"/>
    <x v="2"/>
    <x v="19"/>
    <x v="0"/>
    <n v="16"/>
  </r>
  <r>
    <x v="2"/>
    <x v="2"/>
    <x v="19"/>
    <x v="1"/>
    <n v="46"/>
  </r>
  <r>
    <x v="2"/>
    <x v="2"/>
    <x v="20"/>
    <x v="0"/>
    <n v="46"/>
  </r>
  <r>
    <x v="2"/>
    <x v="2"/>
    <x v="20"/>
    <x v="1"/>
    <n v="68"/>
  </r>
  <r>
    <x v="2"/>
    <x v="2"/>
    <x v="21"/>
    <x v="0"/>
    <n v="58"/>
  </r>
  <r>
    <x v="2"/>
    <x v="2"/>
    <x v="21"/>
    <x v="1"/>
    <n v="76"/>
  </r>
  <r>
    <x v="2"/>
    <x v="2"/>
    <x v="22"/>
    <x v="0"/>
    <n v="15"/>
  </r>
  <r>
    <x v="2"/>
    <x v="2"/>
    <x v="22"/>
    <x v="1"/>
    <n v="61"/>
  </r>
  <r>
    <x v="2"/>
    <x v="2"/>
    <x v="23"/>
    <x v="0"/>
    <n v="63"/>
  </r>
  <r>
    <x v="2"/>
    <x v="2"/>
    <x v="23"/>
    <x v="1"/>
    <n v="86"/>
  </r>
  <r>
    <x v="2"/>
    <x v="2"/>
    <x v="24"/>
    <x v="0"/>
    <n v="42"/>
  </r>
  <r>
    <x v="2"/>
    <x v="2"/>
    <x v="24"/>
    <x v="1"/>
    <n v="68"/>
  </r>
  <r>
    <x v="2"/>
    <x v="2"/>
    <x v="25"/>
    <x v="0"/>
    <n v="83"/>
  </r>
  <r>
    <x v="2"/>
    <x v="2"/>
    <x v="25"/>
    <x v="1"/>
    <n v="103"/>
  </r>
  <r>
    <x v="2"/>
    <x v="2"/>
    <x v="26"/>
    <x v="0"/>
    <n v="82"/>
  </r>
  <r>
    <x v="2"/>
    <x v="2"/>
    <x v="26"/>
    <x v="1"/>
    <n v="97"/>
  </r>
  <r>
    <x v="2"/>
    <x v="2"/>
    <x v="27"/>
    <x v="0"/>
    <n v="17"/>
  </r>
  <r>
    <x v="2"/>
    <x v="2"/>
    <x v="27"/>
    <x v="1"/>
    <n v="55"/>
  </r>
  <r>
    <x v="2"/>
    <x v="2"/>
    <x v="28"/>
    <x v="0"/>
    <n v="14"/>
  </r>
  <r>
    <x v="2"/>
    <x v="2"/>
    <x v="28"/>
    <x v="1"/>
    <n v="149"/>
  </r>
  <r>
    <x v="2"/>
    <x v="2"/>
    <x v="29"/>
    <x v="0"/>
    <n v="81"/>
  </r>
  <r>
    <x v="2"/>
    <x v="2"/>
    <x v="29"/>
    <x v="1"/>
    <n v="98"/>
  </r>
  <r>
    <x v="2"/>
    <x v="2"/>
    <x v="30"/>
    <x v="0"/>
    <n v="55"/>
  </r>
  <r>
    <x v="2"/>
    <x v="2"/>
    <x v="30"/>
    <x v="1"/>
    <n v="61"/>
  </r>
  <r>
    <x v="2"/>
    <x v="2"/>
    <x v="31"/>
    <x v="0"/>
    <n v="60"/>
  </r>
  <r>
    <x v="2"/>
    <x v="2"/>
    <x v="31"/>
    <x v="1"/>
    <n v="84"/>
  </r>
  <r>
    <x v="2"/>
    <x v="2"/>
    <x v="32"/>
    <x v="0"/>
    <n v="26"/>
  </r>
  <r>
    <x v="2"/>
    <x v="2"/>
    <x v="32"/>
    <x v="1"/>
    <n v="43"/>
  </r>
  <r>
    <x v="2"/>
    <x v="2"/>
    <x v="33"/>
    <x v="0"/>
    <n v="39"/>
  </r>
  <r>
    <x v="2"/>
    <x v="2"/>
    <x v="33"/>
    <x v="1"/>
    <n v="75"/>
  </r>
  <r>
    <x v="2"/>
    <x v="2"/>
    <x v="34"/>
    <x v="0"/>
    <n v="23"/>
  </r>
  <r>
    <x v="2"/>
    <x v="2"/>
    <x v="34"/>
    <x v="1"/>
    <n v="32"/>
  </r>
  <r>
    <x v="2"/>
    <x v="2"/>
    <x v="35"/>
    <x v="0"/>
    <n v="68"/>
  </r>
  <r>
    <x v="2"/>
    <x v="2"/>
    <x v="35"/>
    <x v="1"/>
    <n v="66"/>
  </r>
  <r>
    <x v="2"/>
    <x v="2"/>
    <x v="36"/>
    <x v="0"/>
    <n v="99"/>
  </r>
  <r>
    <x v="2"/>
    <x v="2"/>
    <x v="36"/>
    <x v="1"/>
    <n v="145"/>
  </r>
  <r>
    <x v="2"/>
    <x v="2"/>
    <x v="37"/>
    <x v="0"/>
    <n v="69"/>
  </r>
  <r>
    <x v="2"/>
    <x v="2"/>
    <x v="37"/>
    <x v="1"/>
    <n v="107"/>
  </r>
  <r>
    <x v="2"/>
    <x v="2"/>
    <x v="38"/>
    <x v="0"/>
    <n v="31"/>
  </r>
  <r>
    <x v="2"/>
    <x v="2"/>
    <x v="38"/>
    <x v="1"/>
    <n v="34"/>
  </r>
  <r>
    <x v="2"/>
    <x v="2"/>
    <x v="39"/>
    <x v="0"/>
    <n v="84"/>
  </r>
  <r>
    <x v="2"/>
    <x v="2"/>
    <x v="39"/>
    <x v="1"/>
    <n v="114"/>
  </r>
  <r>
    <x v="2"/>
    <x v="2"/>
    <x v="40"/>
    <x v="0"/>
    <n v="125"/>
  </r>
  <r>
    <x v="2"/>
    <x v="2"/>
    <x v="40"/>
    <x v="1"/>
    <n v="130"/>
  </r>
  <r>
    <x v="2"/>
    <x v="2"/>
    <x v="41"/>
    <x v="0"/>
    <n v="59"/>
  </r>
  <r>
    <x v="2"/>
    <x v="2"/>
    <x v="41"/>
    <x v="1"/>
    <n v="77"/>
  </r>
  <r>
    <x v="2"/>
    <x v="2"/>
    <x v="42"/>
    <x v="0"/>
    <n v="44"/>
  </r>
  <r>
    <x v="2"/>
    <x v="2"/>
    <x v="42"/>
    <x v="1"/>
    <n v="48"/>
  </r>
  <r>
    <x v="2"/>
    <x v="2"/>
    <x v="43"/>
    <x v="0"/>
    <n v="104"/>
  </r>
  <r>
    <x v="2"/>
    <x v="2"/>
    <x v="43"/>
    <x v="1"/>
    <n v="102"/>
  </r>
  <r>
    <x v="2"/>
    <x v="2"/>
    <x v="44"/>
    <x v="0"/>
    <n v="43"/>
  </r>
  <r>
    <x v="2"/>
    <x v="2"/>
    <x v="44"/>
    <x v="1"/>
    <n v="60"/>
  </r>
  <r>
    <x v="2"/>
    <x v="2"/>
    <x v="45"/>
    <x v="0"/>
    <n v="46"/>
  </r>
  <r>
    <x v="2"/>
    <x v="2"/>
    <x v="45"/>
    <x v="1"/>
    <n v="46"/>
  </r>
  <r>
    <x v="2"/>
    <x v="2"/>
    <x v="46"/>
    <x v="0"/>
    <n v="92"/>
  </r>
  <r>
    <x v="2"/>
    <x v="2"/>
    <x v="46"/>
    <x v="1"/>
    <n v="131"/>
  </r>
  <r>
    <x v="2"/>
    <x v="2"/>
    <x v="47"/>
    <x v="0"/>
    <n v="90"/>
  </r>
  <r>
    <x v="2"/>
    <x v="2"/>
    <x v="47"/>
    <x v="1"/>
    <n v="91"/>
  </r>
  <r>
    <x v="2"/>
    <x v="2"/>
    <x v="48"/>
    <x v="0"/>
    <n v="117"/>
  </r>
  <r>
    <x v="2"/>
    <x v="2"/>
    <x v="48"/>
    <x v="1"/>
    <n v="120"/>
  </r>
  <r>
    <x v="2"/>
    <x v="2"/>
    <x v="49"/>
    <x v="0"/>
    <n v="40"/>
  </r>
  <r>
    <x v="2"/>
    <x v="2"/>
    <x v="49"/>
    <x v="1"/>
    <n v="60"/>
  </r>
  <r>
    <x v="2"/>
    <x v="2"/>
    <x v="50"/>
    <x v="0"/>
    <n v="62"/>
  </r>
  <r>
    <x v="2"/>
    <x v="2"/>
    <x v="50"/>
    <x v="1"/>
    <n v="55"/>
  </r>
  <r>
    <x v="2"/>
    <x v="2"/>
    <x v="51"/>
    <x v="0"/>
    <n v="55"/>
  </r>
  <r>
    <x v="2"/>
    <x v="2"/>
    <x v="51"/>
    <x v="1"/>
    <n v="57"/>
  </r>
  <r>
    <x v="2"/>
    <x v="2"/>
    <x v="52"/>
    <x v="0"/>
    <n v="51"/>
  </r>
  <r>
    <x v="2"/>
    <x v="2"/>
    <x v="52"/>
    <x v="1"/>
    <n v="66"/>
  </r>
  <r>
    <x v="2"/>
    <x v="2"/>
    <x v="53"/>
    <x v="0"/>
    <n v="53"/>
  </r>
  <r>
    <x v="2"/>
    <x v="2"/>
    <x v="53"/>
    <x v="1"/>
    <n v="51"/>
  </r>
  <r>
    <x v="2"/>
    <x v="2"/>
    <x v="54"/>
    <x v="0"/>
    <n v="336"/>
  </r>
  <r>
    <x v="2"/>
    <x v="2"/>
    <x v="54"/>
    <x v="1"/>
    <n v="365"/>
  </r>
  <r>
    <x v="2"/>
    <x v="2"/>
    <x v="55"/>
    <x v="0"/>
    <n v="177"/>
  </r>
  <r>
    <x v="2"/>
    <x v="2"/>
    <x v="55"/>
    <x v="1"/>
    <n v="202"/>
  </r>
  <r>
    <x v="2"/>
    <x v="2"/>
    <x v="56"/>
    <x v="0"/>
    <n v="18"/>
  </r>
  <r>
    <x v="2"/>
    <x v="2"/>
    <x v="56"/>
    <x v="1"/>
    <n v="35"/>
  </r>
  <r>
    <x v="2"/>
    <x v="2"/>
    <x v="57"/>
    <x v="0"/>
    <n v="62"/>
  </r>
  <r>
    <x v="2"/>
    <x v="2"/>
    <x v="57"/>
    <x v="1"/>
    <n v="56"/>
  </r>
  <r>
    <x v="2"/>
    <x v="2"/>
    <x v="58"/>
    <x v="0"/>
    <n v="200"/>
  </r>
  <r>
    <x v="2"/>
    <x v="2"/>
    <x v="58"/>
    <x v="1"/>
    <n v="149"/>
  </r>
  <r>
    <x v="2"/>
    <x v="2"/>
    <x v="59"/>
    <x v="0"/>
    <n v="9"/>
  </r>
  <r>
    <x v="2"/>
    <x v="2"/>
    <x v="59"/>
    <x v="1"/>
    <n v="7"/>
  </r>
  <r>
    <x v="2"/>
    <x v="2"/>
    <x v="60"/>
    <x v="0"/>
    <n v="46"/>
  </r>
  <r>
    <x v="2"/>
    <x v="2"/>
    <x v="60"/>
    <x v="1"/>
    <n v="82"/>
  </r>
  <r>
    <x v="2"/>
    <x v="2"/>
    <x v="61"/>
    <x v="0"/>
    <n v="79"/>
  </r>
  <r>
    <x v="2"/>
    <x v="2"/>
    <x v="61"/>
    <x v="1"/>
    <n v="85"/>
  </r>
  <r>
    <x v="2"/>
    <x v="2"/>
    <x v="62"/>
    <x v="0"/>
    <n v="158"/>
  </r>
  <r>
    <x v="2"/>
    <x v="2"/>
    <x v="62"/>
    <x v="1"/>
    <n v="164"/>
  </r>
  <r>
    <x v="2"/>
    <x v="2"/>
    <x v="63"/>
    <x v="0"/>
    <n v="109"/>
  </r>
  <r>
    <x v="2"/>
    <x v="2"/>
    <x v="63"/>
    <x v="1"/>
    <n v="150"/>
  </r>
  <r>
    <x v="2"/>
    <x v="2"/>
    <x v="64"/>
    <x v="0"/>
    <n v="135"/>
  </r>
  <r>
    <x v="2"/>
    <x v="2"/>
    <x v="64"/>
    <x v="1"/>
    <n v="111"/>
  </r>
  <r>
    <x v="2"/>
    <x v="2"/>
    <x v="65"/>
    <x v="0"/>
    <n v="125"/>
  </r>
  <r>
    <x v="2"/>
    <x v="2"/>
    <x v="65"/>
    <x v="1"/>
    <n v="121"/>
  </r>
  <r>
    <x v="2"/>
    <x v="2"/>
    <x v="66"/>
    <x v="0"/>
    <n v="90"/>
  </r>
  <r>
    <x v="2"/>
    <x v="2"/>
    <x v="66"/>
    <x v="1"/>
    <n v="69"/>
  </r>
  <r>
    <x v="2"/>
    <x v="2"/>
    <x v="67"/>
    <x v="0"/>
    <n v="155"/>
  </r>
  <r>
    <x v="2"/>
    <x v="2"/>
    <x v="67"/>
    <x v="1"/>
    <n v="287"/>
  </r>
  <r>
    <x v="2"/>
    <x v="2"/>
    <x v="68"/>
    <x v="0"/>
    <n v="70"/>
  </r>
  <r>
    <x v="2"/>
    <x v="2"/>
    <x v="68"/>
    <x v="1"/>
    <n v="91"/>
  </r>
  <r>
    <x v="2"/>
    <x v="2"/>
    <x v="69"/>
    <x v="0"/>
    <n v="87"/>
  </r>
  <r>
    <x v="2"/>
    <x v="2"/>
    <x v="69"/>
    <x v="1"/>
    <n v="79"/>
  </r>
  <r>
    <x v="2"/>
    <x v="2"/>
    <x v="70"/>
    <x v="0"/>
    <n v="93"/>
  </r>
  <r>
    <x v="2"/>
    <x v="2"/>
    <x v="70"/>
    <x v="1"/>
    <n v="75"/>
  </r>
  <r>
    <x v="2"/>
    <x v="2"/>
    <x v="71"/>
    <x v="0"/>
    <n v="71"/>
  </r>
  <r>
    <x v="2"/>
    <x v="2"/>
    <x v="71"/>
    <x v="1"/>
    <n v="149"/>
  </r>
  <r>
    <x v="2"/>
    <x v="2"/>
    <x v="72"/>
    <x v="0"/>
    <n v="53"/>
  </r>
  <r>
    <x v="2"/>
    <x v="2"/>
    <x v="72"/>
    <x v="1"/>
    <n v="92"/>
  </r>
  <r>
    <x v="2"/>
    <x v="2"/>
    <x v="73"/>
    <x v="0"/>
    <n v="25"/>
  </r>
  <r>
    <x v="2"/>
    <x v="2"/>
    <x v="73"/>
    <x v="1"/>
    <n v="33"/>
  </r>
  <r>
    <x v="2"/>
    <x v="2"/>
    <x v="74"/>
    <x v="0"/>
    <n v="216"/>
  </r>
  <r>
    <x v="2"/>
    <x v="2"/>
    <x v="74"/>
    <x v="1"/>
    <n v="275"/>
  </r>
  <r>
    <x v="2"/>
    <x v="2"/>
    <x v="75"/>
    <x v="0"/>
    <n v="0"/>
  </r>
  <r>
    <x v="2"/>
    <x v="2"/>
    <x v="75"/>
    <x v="1"/>
    <n v="12"/>
  </r>
  <r>
    <x v="2"/>
    <x v="2"/>
    <x v="76"/>
    <x v="0"/>
    <n v="143"/>
  </r>
  <r>
    <x v="2"/>
    <x v="2"/>
    <x v="76"/>
    <x v="1"/>
    <n v="162"/>
  </r>
  <r>
    <x v="2"/>
    <x v="2"/>
    <x v="77"/>
    <x v="0"/>
    <n v="105"/>
  </r>
  <r>
    <x v="2"/>
    <x v="2"/>
    <x v="77"/>
    <x v="1"/>
    <n v="86"/>
  </r>
  <r>
    <x v="2"/>
    <x v="2"/>
    <x v="78"/>
    <x v="0"/>
    <n v="72"/>
  </r>
  <r>
    <x v="2"/>
    <x v="2"/>
    <x v="78"/>
    <x v="1"/>
    <n v="73"/>
  </r>
  <r>
    <x v="2"/>
    <x v="2"/>
    <x v="79"/>
    <x v="0"/>
    <n v="252"/>
  </r>
  <r>
    <x v="2"/>
    <x v="2"/>
    <x v="79"/>
    <x v="1"/>
    <n v="721"/>
  </r>
  <r>
    <x v="2"/>
    <x v="2"/>
    <x v="80"/>
    <x v="0"/>
    <n v="87"/>
  </r>
  <r>
    <x v="2"/>
    <x v="2"/>
    <x v="80"/>
    <x v="1"/>
    <n v="199"/>
  </r>
  <r>
    <x v="2"/>
    <x v="2"/>
    <x v="81"/>
    <x v="0"/>
    <n v="138"/>
  </r>
  <r>
    <x v="2"/>
    <x v="2"/>
    <x v="81"/>
    <x v="1"/>
    <n v="76"/>
  </r>
  <r>
    <x v="2"/>
    <x v="2"/>
    <x v="82"/>
    <x v="0"/>
    <n v="78"/>
  </r>
  <r>
    <x v="2"/>
    <x v="2"/>
    <x v="82"/>
    <x v="1"/>
    <n v="75"/>
  </r>
  <r>
    <x v="2"/>
    <x v="2"/>
    <x v="83"/>
    <x v="0"/>
    <n v="56"/>
  </r>
  <r>
    <x v="2"/>
    <x v="2"/>
    <x v="83"/>
    <x v="1"/>
    <n v="47"/>
  </r>
  <r>
    <x v="2"/>
    <x v="2"/>
    <x v="84"/>
    <x v="0"/>
    <n v="192"/>
  </r>
  <r>
    <x v="2"/>
    <x v="2"/>
    <x v="84"/>
    <x v="1"/>
    <n v="114"/>
  </r>
  <r>
    <x v="2"/>
    <x v="2"/>
    <x v="85"/>
    <x v="0"/>
    <n v="158"/>
  </r>
  <r>
    <x v="2"/>
    <x v="2"/>
    <x v="85"/>
    <x v="1"/>
    <n v="112"/>
  </r>
  <r>
    <x v="2"/>
    <x v="2"/>
    <x v="86"/>
    <x v="0"/>
    <n v="60"/>
  </r>
  <r>
    <x v="2"/>
    <x v="2"/>
    <x v="86"/>
    <x v="1"/>
    <n v="62"/>
  </r>
  <r>
    <x v="2"/>
    <x v="2"/>
    <x v="87"/>
    <x v="0"/>
    <n v="146"/>
  </r>
  <r>
    <x v="2"/>
    <x v="2"/>
    <x v="87"/>
    <x v="1"/>
    <n v="152"/>
  </r>
  <r>
    <x v="2"/>
    <x v="2"/>
    <x v="88"/>
    <x v="0"/>
    <n v="63"/>
  </r>
  <r>
    <x v="2"/>
    <x v="2"/>
    <x v="88"/>
    <x v="1"/>
    <n v="72"/>
  </r>
  <r>
    <x v="2"/>
    <x v="2"/>
    <x v="89"/>
    <x v="0"/>
    <n v="194"/>
  </r>
  <r>
    <x v="2"/>
    <x v="2"/>
    <x v="89"/>
    <x v="1"/>
    <n v="137"/>
  </r>
  <r>
    <x v="2"/>
    <x v="2"/>
    <x v="90"/>
    <x v="0"/>
    <n v="163"/>
  </r>
  <r>
    <x v="2"/>
    <x v="2"/>
    <x v="90"/>
    <x v="1"/>
    <n v="147"/>
  </r>
  <r>
    <x v="2"/>
    <x v="2"/>
    <x v="91"/>
    <x v="0"/>
    <n v="55"/>
  </r>
  <r>
    <x v="2"/>
    <x v="2"/>
    <x v="91"/>
    <x v="1"/>
    <n v="85"/>
  </r>
  <r>
    <x v="2"/>
    <x v="2"/>
    <x v="92"/>
    <x v="0"/>
    <n v="3"/>
  </r>
  <r>
    <x v="2"/>
    <x v="2"/>
    <x v="92"/>
    <x v="1"/>
    <n v="8"/>
  </r>
  <r>
    <x v="2"/>
    <x v="2"/>
    <x v="93"/>
    <x v="0"/>
    <n v="94"/>
  </r>
  <r>
    <x v="2"/>
    <x v="2"/>
    <x v="93"/>
    <x v="1"/>
    <n v="95"/>
  </r>
  <r>
    <x v="2"/>
    <x v="2"/>
    <x v="94"/>
    <x v="0"/>
    <n v="53"/>
  </r>
  <r>
    <x v="2"/>
    <x v="2"/>
    <x v="94"/>
    <x v="1"/>
    <n v="77"/>
  </r>
  <r>
    <x v="2"/>
    <x v="2"/>
    <x v="95"/>
    <x v="0"/>
    <n v="71"/>
  </r>
  <r>
    <x v="2"/>
    <x v="2"/>
    <x v="95"/>
    <x v="1"/>
    <n v="51"/>
  </r>
  <r>
    <x v="2"/>
    <x v="2"/>
    <x v="96"/>
    <x v="0"/>
    <n v="139"/>
  </r>
  <r>
    <x v="2"/>
    <x v="2"/>
    <x v="96"/>
    <x v="1"/>
    <n v="133"/>
  </r>
  <r>
    <x v="2"/>
    <x v="2"/>
    <x v="97"/>
    <x v="0"/>
    <n v="125"/>
  </r>
  <r>
    <x v="2"/>
    <x v="2"/>
    <x v="97"/>
    <x v="1"/>
    <n v="141"/>
  </r>
  <r>
    <x v="2"/>
    <x v="2"/>
    <x v="98"/>
    <x v="0"/>
    <n v="343"/>
  </r>
  <r>
    <x v="2"/>
    <x v="2"/>
    <x v="98"/>
    <x v="1"/>
    <n v="430"/>
  </r>
  <r>
    <x v="3"/>
    <x v="0"/>
    <x v="0"/>
    <x v="0"/>
    <n v="0"/>
  </r>
  <r>
    <x v="3"/>
    <x v="0"/>
    <x v="0"/>
    <x v="1"/>
    <n v="166"/>
  </r>
  <r>
    <x v="3"/>
    <x v="0"/>
    <x v="1"/>
    <x v="0"/>
    <n v="0"/>
  </r>
  <r>
    <x v="3"/>
    <x v="0"/>
    <x v="1"/>
    <x v="1"/>
    <n v="5"/>
  </r>
  <r>
    <x v="3"/>
    <x v="0"/>
    <x v="2"/>
    <x v="0"/>
    <n v="0"/>
  </r>
  <r>
    <x v="3"/>
    <x v="0"/>
    <x v="2"/>
    <x v="1"/>
    <n v="0"/>
  </r>
  <r>
    <x v="3"/>
    <x v="0"/>
    <x v="3"/>
    <x v="0"/>
    <n v="0"/>
  </r>
  <r>
    <x v="3"/>
    <x v="0"/>
    <x v="3"/>
    <x v="1"/>
    <n v="0"/>
  </r>
  <r>
    <x v="3"/>
    <x v="0"/>
    <x v="4"/>
    <x v="0"/>
    <n v="0"/>
  </r>
  <r>
    <x v="3"/>
    <x v="0"/>
    <x v="4"/>
    <x v="1"/>
    <n v="0"/>
  </r>
  <r>
    <x v="3"/>
    <x v="0"/>
    <x v="5"/>
    <x v="0"/>
    <n v="0"/>
  </r>
  <r>
    <x v="3"/>
    <x v="0"/>
    <x v="5"/>
    <x v="1"/>
    <n v="0"/>
  </r>
  <r>
    <x v="3"/>
    <x v="0"/>
    <x v="6"/>
    <x v="0"/>
    <n v="0"/>
  </r>
  <r>
    <x v="3"/>
    <x v="0"/>
    <x v="6"/>
    <x v="1"/>
    <n v="0"/>
  </r>
  <r>
    <x v="3"/>
    <x v="0"/>
    <x v="7"/>
    <x v="0"/>
    <n v="0"/>
  </r>
  <r>
    <x v="3"/>
    <x v="0"/>
    <x v="7"/>
    <x v="1"/>
    <n v="0"/>
  </r>
  <r>
    <x v="3"/>
    <x v="0"/>
    <x v="8"/>
    <x v="0"/>
    <n v="0"/>
  </r>
  <r>
    <x v="3"/>
    <x v="0"/>
    <x v="8"/>
    <x v="1"/>
    <n v="0"/>
  </r>
  <r>
    <x v="3"/>
    <x v="0"/>
    <x v="9"/>
    <x v="0"/>
    <n v="0"/>
  </r>
  <r>
    <x v="3"/>
    <x v="0"/>
    <x v="9"/>
    <x v="1"/>
    <n v="0"/>
  </r>
  <r>
    <x v="3"/>
    <x v="0"/>
    <x v="10"/>
    <x v="0"/>
    <n v="0"/>
  </r>
  <r>
    <x v="3"/>
    <x v="0"/>
    <x v="10"/>
    <x v="1"/>
    <n v="0"/>
  </r>
  <r>
    <x v="3"/>
    <x v="0"/>
    <x v="11"/>
    <x v="0"/>
    <n v="0"/>
  </r>
  <r>
    <x v="3"/>
    <x v="0"/>
    <x v="11"/>
    <x v="1"/>
    <n v="0"/>
  </r>
  <r>
    <x v="3"/>
    <x v="0"/>
    <x v="12"/>
    <x v="0"/>
    <n v="0"/>
  </r>
  <r>
    <x v="3"/>
    <x v="0"/>
    <x v="12"/>
    <x v="1"/>
    <n v="0"/>
  </r>
  <r>
    <x v="3"/>
    <x v="0"/>
    <x v="13"/>
    <x v="0"/>
    <n v="0"/>
  </r>
  <r>
    <x v="3"/>
    <x v="0"/>
    <x v="13"/>
    <x v="1"/>
    <n v="0"/>
  </r>
  <r>
    <x v="3"/>
    <x v="0"/>
    <x v="14"/>
    <x v="0"/>
    <n v="0"/>
  </r>
  <r>
    <x v="3"/>
    <x v="0"/>
    <x v="14"/>
    <x v="1"/>
    <n v="0"/>
  </r>
  <r>
    <x v="3"/>
    <x v="0"/>
    <x v="15"/>
    <x v="0"/>
    <n v="0"/>
  </r>
  <r>
    <x v="3"/>
    <x v="0"/>
    <x v="15"/>
    <x v="1"/>
    <n v="0"/>
  </r>
  <r>
    <x v="3"/>
    <x v="0"/>
    <x v="16"/>
    <x v="0"/>
    <n v="0"/>
  </r>
  <r>
    <x v="3"/>
    <x v="0"/>
    <x v="16"/>
    <x v="1"/>
    <n v="0"/>
  </r>
  <r>
    <x v="3"/>
    <x v="0"/>
    <x v="17"/>
    <x v="0"/>
    <n v="0"/>
  </r>
  <r>
    <x v="3"/>
    <x v="0"/>
    <x v="17"/>
    <x v="1"/>
    <n v="0"/>
  </r>
  <r>
    <x v="3"/>
    <x v="0"/>
    <x v="18"/>
    <x v="0"/>
    <n v="0"/>
  </r>
  <r>
    <x v="3"/>
    <x v="0"/>
    <x v="18"/>
    <x v="1"/>
    <n v="0"/>
  </r>
  <r>
    <x v="3"/>
    <x v="0"/>
    <x v="19"/>
    <x v="0"/>
    <n v="0"/>
  </r>
  <r>
    <x v="3"/>
    <x v="0"/>
    <x v="19"/>
    <x v="1"/>
    <n v="0"/>
  </r>
  <r>
    <x v="3"/>
    <x v="0"/>
    <x v="20"/>
    <x v="0"/>
    <n v="0"/>
  </r>
  <r>
    <x v="3"/>
    <x v="0"/>
    <x v="20"/>
    <x v="1"/>
    <n v="0"/>
  </r>
  <r>
    <x v="3"/>
    <x v="0"/>
    <x v="21"/>
    <x v="0"/>
    <n v="0"/>
  </r>
  <r>
    <x v="3"/>
    <x v="0"/>
    <x v="21"/>
    <x v="1"/>
    <n v="0"/>
  </r>
  <r>
    <x v="3"/>
    <x v="0"/>
    <x v="22"/>
    <x v="0"/>
    <n v="0"/>
  </r>
  <r>
    <x v="3"/>
    <x v="0"/>
    <x v="22"/>
    <x v="1"/>
    <n v="0"/>
  </r>
  <r>
    <x v="3"/>
    <x v="0"/>
    <x v="23"/>
    <x v="0"/>
    <n v="0"/>
  </r>
  <r>
    <x v="3"/>
    <x v="0"/>
    <x v="23"/>
    <x v="1"/>
    <n v="0"/>
  </r>
  <r>
    <x v="3"/>
    <x v="0"/>
    <x v="24"/>
    <x v="0"/>
    <n v="0"/>
  </r>
  <r>
    <x v="3"/>
    <x v="0"/>
    <x v="24"/>
    <x v="1"/>
    <n v="0"/>
  </r>
  <r>
    <x v="3"/>
    <x v="0"/>
    <x v="25"/>
    <x v="0"/>
    <n v="0"/>
  </r>
  <r>
    <x v="3"/>
    <x v="0"/>
    <x v="25"/>
    <x v="1"/>
    <n v="0"/>
  </r>
  <r>
    <x v="3"/>
    <x v="0"/>
    <x v="26"/>
    <x v="0"/>
    <n v="0"/>
  </r>
  <r>
    <x v="3"/>
    <x v="0"/>
    <x v="26"/>
    <x v="1"/>
    <n v="0"/>
  </r>
  <r>
    <x v="3"/>
    <x v="0"/>
    <x v="27"/>
    <x v="0"/>
    <n v="0"/>
  </r>
  <r>
    <x v="3"/>
    <x v="0"/>
    <x v="27"/>
    <x v="1"/>
    <n v="0"/>
  </r>
  <r>
    <x v="3"/>
    <x v="0"/>
    <x v="28"/>
    <x v="0"/>
    <n v="0"/>
  </r>
  <r>
    <x v="3"/>
    <x v="0"/>
    <x v="28"/>
    <x v="1"/>
    <n v="0"/>
  </r>
  <r>
    <x v="3"/>
    <x v="0"/>
    <x v="29"/>
    <x v="0"/>
    <n v="0"/>
  </r>
  <r>
    <x v="3"/>
    <x v="0"/>
    <x v="29"/>
    <x v="1"/>
    <n v="0"/>
  </r>
  <r>
    <x v="3"/>
    <x v="0"/>
    <x v="30"/>
    <x v="0"/>
    <n v="0"/>
  </r>
  <r>
    <x v="3"/>
    <x v="0"/>
    <x v="30"/>
    <x v="1"/>
    <n v="0"/>
  </r>
  <r>
    <x v="3"/>
    <x v="0"/>
    <x v="31"/>
    <x v="0"/>
    <n v="0"/>
  </r>
  <r>
    <x v="3"/>
    <x v="0"/>
    <x v="31"/>
    <x v="1"/>
    <n v="0"/>
  </r>
  <r>
    <x v="3"/>
    <x v="0"/>
    <x v="32"/>
    <x v="0"/>
    <n v="0"/>
  </r>
  <r>
    <x v="3"/>
    <x v="0"/>
    <x v="32"/>
    <x v="1"/>
    <n v="0"/>
  </r>
  <r>
    <x v="3"/>
    <x v="0"/>
    <x v="33"/>
    <x v="0"/>
    <n v="0"/>
  </r>
  <r>
    <x v="3"/>
    <x v="0"/>
    <x v="33"/>
    <x v="1"/>
    <n v="5"/>
  </r>
  <r>
    <x v="3"/>
    <x v="0"/>
    <x v="34"/>
    <x v="0"/>
    <n v="0"/>
  </r>
  <r>
    <x v="3"/>
    <x v="0"/>
    <x v="34"/>
    <x v="1"/>
    <n v="0"/>
  </r>
  <r>
    <x v="3"/>
    <x v="0"/>
    <x v="35"/>
    <x v="0"/>
    <n v="0"/>
  </r>
  <r>
    <x v="3"/>
    <x v="0"/>
    <x v="35"/>
    <x v="1"/>
    <n v="0"/>
  </r>
  <r>
    <x v="3"/>
    <x v="0"/>
    <x v="36"/>
    <x v="0"/>
    <n v="0"/>
  </r>
  <r>
    <x v="3"/>
    <x v="0"/>
    <x v="36"/>
    <x v="1"/>
    <n v="0"/>
  </r>
  <r>
    <x v="3"/>
    <x v="0"/>
    <x v="37"/>
    <x v="0"/>
    <n v="0"/>
  </r>
  <r>
    <x v="3"/>
    <x v="0"/>
    <x v="37"/>
    <x v="1"/>
    <n v="0"/>
  </r>
  <r>
    <x v="3"/>
    <x v="0"/>
    <x v="38"/>
    <x v="0"/>
    <n v="0"/>
  </r>
  <r>
    <x v="3"/>
    <x v="0"/>
    <x v="38"/>
    <x v="1"/>
    <n v="0"/>
  </r>
  <r>
    <x v="3"/>
    <x v="0"/>
    <x v="39"/>
    <x v="0"/>
    <n v="0"/>
  </r>
  <r>
    <x v="3"/>
    <x v="0"/>
    <x v="39"/>
    <x v="1"/>
    <n v="0"/>
  </r>
  <r>
    <x v="3"/>
    <x v="0"/>
    <x v="40"/>
    <x v="0"/>
    <n v="0"/>
  </r>
  <r>
    <x v="3"/>
    <x v="0"/>
    <x v="40"/>
    <x v="1"/>
    <n v="0"/>
  </r>
  <r>
    <x v="3"/>
    <x v="0"/>
    <x v="41"/>
    <x v="0"/>
    <n v="0"/>
  </r>
  <r>
    <x v="3"/>
    <x v="0"/>
    <x v="41"/>
    <x v="1"/>
    <n v="0"/>
  </r>
  <r>
    <x v="3"/>
    <x v="0"/>
    <x v="42"/>
    <x v="0"/>
    <n v="0"/>
  </r>
  <r>
    <x v="3"/>
    <x v="0"/>
    <x v="42"/>
    <x v="1"/>
    <n v="0"/>
  </r>
  <r>
    <x v="3"/>
    <x v="0"/>
    <x v="43"/>
    <x v="0"/>
    <n v="0"/>
  </r>
  <r>
    <x v="3"/>
    <x v="0"/>
    <x v="43"/>
    <x v="1"/>
    <n v="0"/>
  </r>
  <r>
    <x v="3"/>
    <x v="0"/>
    <x v="44"/>
    <x v="0"/>
    <n v="0"/>
  </r>
  <r>
    <x v="3"/>
    <x v="0"/>
    <x v="44"/>
    <x v="1"/>
    <n v="0"/>
  </r>
  <r>
    <x v="3"/>
    <x v="0"/>
    <x v="45"/>
    <x v="0"/>
    <n v="0"/>
  </r>
  <r>
    <x v="3"/>
    <x v="0"/>
    <x v="45"/>
    <x v="1"/>
    <n v="0"/>
  </r>
  <r>
    <x v="3"/>
    <x v="0"/>
    <x v="46"/>
    <x v="0"/>
    <n v="0"/>
  </r>
  <r>
    <x v="3"/>
    <x v="0"/>
    <x v="46"/>
    <x v="1"/>
    <n v="0"/>
  </r>
  <r>
    <x v="3"/>
    <x v="0"/>
    <x v="47"/>
    <x v="0"/>
    <n v="0"/>
  </r>
  <r>
    <x v="3"/>
    <x v="0"/>
    <x v="47"/>
    <x v="1"/>
    <n v="0"/>
  </r>
  <r>
    <x v="3"/>
    <x v="0"/>
    <x v="48"/>
    <x v="0"/>
    <n v="0"/>
  </r>
  <r>
    <x v="3"/>
    <x v="0"/>
    <x v="48"/>
    <x v="1"/>
    <n v="0"/>
  </r>
  <r>
    <x v="3"/>
    <x v="0"/>
    <x v="49"/>
    <x v="0"/>
    <n v="0"/>
  </r>
  <r>
    <x v="3"/>
    <x v="0"/>
    <x v="49"/>
    <x v="1"/>
    <n v="0"/>
  </r>
  <r>
    <x v="3"/>
    <x v="0"/>
    <x v="50"/>
    <x v="0"/>
    <n v="0"/>
  </r>
  <r>
    <x v="3"/>
    <x v="0"/>
    <x v="50"/>
    <x v="1"/>
    <n v="0"/>
  </r>
  <r>
    <x v="3"/>
    <x v="0"/>
    <x v="51"/>
    <x v="0"/>
    <n v="0"/>
  </r>
  <r>
    <x v="3"/>
    <x v="0"/>
    <x v="51"/>
    <x v="1"/>
    <n v="7"/>
  </r>
  <r>
    <x v="3"/>
    <x v="0"/>
    <x v="52"/>
    <x v="0"/>
    <n v="0"/>
  </r>
  <r>
    <x v="3"/>
    <x v="0"/>
    <x v="52"/>
    <x v="1"/>
    <n v="0"/>
  </r>
  <r>
    <x v="3"/>
    <x v="0"/>
    <x v="53"/>
    <x v="0"/>
    <n v="0"/>
  </r>
  <r>
    <x v="3"/>
    <x v="0"/>
    <x v="53"/>
    <x v="1"/>
    <n v="0"/>
  </r>
  <r>
    <x v="3"/>
    <x v="0"/>
    <x v="54"/>
    <x v="0"/>
    <n v="0"/>
  </r>
  <r>
    <x v="3"/>
    <x v="0"/>
    <x v="54"/>
    <x v="1"/>
    <n v="7"/>
  </r>
  <r>
    <x v="3"/>
    <x v="0"/>
    <x v="55"/>
    <x v="0"/>
    <n v="0"/>
  </r>
  <r>
    <x v="3"/>
    <x v="0"/>
    <x v="55"/>
    <x v="1"/>
    <n v="0"/>
  </r>
  <r>
    <x v="3"/>
    <x v="0"/>
    <x v="56"/>
    <x v="0"/>
    <n v="0"/>
  </r>
  <r>
    <x v="3"/>
    <x v="0"/>
    <x v="56"/>
    <x v="1"/>
    <n v="0"/>
  </r>
  <r>
    <x v="3"/>
    <x v="0"/>
    <x v="57"/>
    <x v="0"/>
    <n v="0"/>
  </r>
  <r>
    <x v="3"/>
    <x v="0"/>
    <x v="57"/>
    <x v="1"/>
    <n v="8"/>
  </r>
  <r>
    <x v="3"/>
    <x v="0"/>
    <x v="58"/>
    <x v="0"/>
    <n v="0"/>
  </r>
  <r>
    <x v="3"/>
    <x v="0"/>
    <x v="58"/>
    <x v="1"/>
    <n v="7"/>
  </r>
  <r>
    <x v="3"/>
    <x v="0"/>
    <x v="59"/>
    <x v="0"/>
    <n v="0"/>
  </r>
  <r>
    <x v="3"/>
    <x v="0"/>
    <x v="59"/>
    <x v="1"/>
    <n v="0"/>
  </r>
  <r>
    <x v="3"/>
    <x v="0"/>
    <x v="60"/>
    <x v="0"/>
    <n v="0"/>
  </r>
  <r>
    <x v="3"/>
    <x v="0"/>
    <x v="60"/>
    <x v="1"/>
    <n v="0"/>
  </r>
  <r>
    <x v="3"/>
    <x v="0"/>
    <x v="61"/>
    <x v="0"/>
    <n v="0"/>
  </r>
  <r>
    <x v="3"/>
    <x v="0"/>
    <x v="61"/>
    <x v="1"/>
    <n v="0"/>
  </r>
  <r>
    <x v="3"/>
    <x v="0"/>
    <x v="62"/>
    <x v="0"/>
    <n v="0"/>
  </r>
  <r>
    <x v="3"/>
    <x v="0"/>
    <x v="62"/>
    <x v="1"/>
    <n v="0"/>
  </r>
  <r>
    <x v="3"/>
    <x v="0"/>
    <x v="63"/>
    <x v="0"/>
    <n v="0"/>
  </r>
  <r>
    <x v="3"/>
    <x v="0"/>
    <x v="63"/>
    <x v="1"/>
    <n v="0"/>
  </r>
  <r>
    <x v="3"/>
    <x v="0"/>
    <x v="64"/>
    <x v="0"/>
    <n v="0"/>
  </r>
  <r>
    <x v="3"/>
    <x v="0"/>
    <x v="64"/>
    <x v="1"/>
    <n v="0"/>
  </r>
  <r>
    <x v="3"/>
    <x v="0"/>
    <x v="65"/>
    <x v="0"/>
    <n v="0"/>
  </r>
  <r>
    <x v="3"/>
    <x v="0"/>
    <x v="65"/>
    <x v="1"/>
    <n v="0"/>
  </r>
  <r>
    <x v="3"/>
    <x v="0"/>
    <x v="66"/>
    <x v="0"/>
    <n v="0"/>
  </r>
  <r>
    <x v="3"/>
    <x v="0"/>
    <x v="66"/>
    <x v="1"/>
    <n v="0"/>
  </r>
  <r>
    <x v="3"/>
    <x v="0"/>
    <x v="67"/>
    <x v="0"/>
    <n v="0"/>
  </r>
  <r>
    <x v="3"/>
    <x v="0"/>
    <x v="67"/>
    <x v="1"/>
    <n v="11"/>
  </r>
  <r>
    <x v="3"/>
    <x v="0"/>
    <x v="68"/>
    <x v="0"/>
    <n v="0"/>
  </r>
  <r>
    <x v="3"/>
    <x v="0"/>
    <x v="68"/>
    <x v="1"/>
    <n v="0"/>
  </r>
  <r>
    <x v="3"/>
    <x v="0"/>
    <x v="69"/>
    <x v="0"/>
    <n v="0"/>
  </r>
  <r>
    <x v="3"/>
    <x v="0"/>
    <x v="69"/>
    <x v="1"/>
    <n v="3"/>
  </r>
  <r>
    <x v="3"/>
    <x v="0"/>
    <x v="70"/>
    <x v="0"/>
    <n v="0"/>
  </r>
  <r>
    <x v="3"/>
    <x v="0"/>
    <x v="70"/>
    <x v="1"/>
    <n v="0"/>
  </r>
  <r>
    <x v="3"/>
    <x v="0"/>
    <x v="71"/>
    <x v="0"/>
    <n v="0"/>
  </r>
  <r>
    <x v="3"/>
    <x v="0"/>
    <x v="71"/>
    <x v="1"/>
    <n v="0"/>
  </r>
  <r>
    <x v="3"/>
    <x v="0"/>
    <x v="72"/>
    <x v="0"/>
    <n v="0"/>
  </r>
  <r>
    <x v="3"/>
    <x v="0"/>
    <x v="72"/>
    <x v="1"/>
    <n v="0"/>
  </r>
  <r>
    <x v="3"/>
    <x v="0"/>
    <x v="73"/>
    <x v="0"/>
    <n v="0"/>
  </r>
  <r>
    <x v="3"/>
    <x v="0"/>
    <x v="73"/>
    <x v="1"/>
    <n v="6"/>
  </r>
  <r>
    <x v="3"/>
    <x v="0"/>
    <x v="74"/>
    <x v="0"/>
    <n v="0"/>
  </r>
  <r>
    <x v="3"/>
    <x v="0"/>
    <x v="74"/>
    <x v="1"/>
    <n v="0"/>
  </r>
  <r>
    <x v="3"/>
    <x v="0"/>
    <x v="75"/>
    <x v="0"/>
    <n v="0"/>
  </r>
  <r>
    <x v="3"/>
    <x v="0"/>
    <x v="75"/>
    <x v="1"/>
    <n v="0"/>
  </r>
  <r>
    <x v="3"/>
    <x v="0"/>
    <x v="76"/>
    <x v="0"/>
    <n v="0"/>
  </r>
  <r>
    <x v="3"/>
    <x v="0"/>
    <x v="76"/>
    <x v="1"/>
    <n v="4"/>
  </r>
  <r>
    <x v="3"/>
    <x v="0"/>
    <x v="77"/>
    <x v="0"/>
    <n v="0"/>
  </r>
  <r>
    <x v="3"/>
    <x v="0"/>
    <x v="77"/>
    <x v="1"/>
    <n v="0"/>
  </r>
  <r>
    <x v="3"/>
    <x v="0"/>
    <x v="78"/>
    <x v="0"/>
    <n v="0"/>
  </r>
  <r>
    <x v="3"/>
    <x v="0"/>
    <x v="78"/>
    <x v="1"/>
    <n v="0"/>
  </r>
  <r>
    <x v="3"/>
    <x v="0"/>
    <x v="79"/>
    <x v="0"/>
    <n v="0"/>
  </r>
  <r>
    <x v="3"/>
    <x v="0"/>
    <x v="79"/>
    <x v="1"/>
    <n v="9"/>
  </r>
  <r>
    <x v="3"/>
    <x v="0"/>
    <x v="80"/>
    <x v="0"/>
    <n v="0"/>
  </r>
  <r>
    <x v="3"/>
    <x v="0"/>
    <x v="80"/>
    <x v="1"/>
    <n v="8"/>
  </r>
  <r>
    <x v="3"/>
    <x v="0"/>
    <x v="81"/>
    <x v="0"/>
    <n v="0"/>
  </r>
  <r>
    <x v="3"/>
    <x v="0"/>
    <x v="81"/>
    <x v="1"/>
    <n v="0"/>
  </r>
  <r>
    <x v="3"/>
    <x v="0"/>
    <x v="82"/>
    <x v="0"/>
    <n v="0"/>
  </r>
  <r>
    <x v="3"/>
    <x v="0"/>
    <x v="82"/>
    <x v="1"/>
    <n v="12"/>
  </r>
  <r>
    <x v="3"/>
    <x v="0"/>
    <x v="83"/>
    <x v="0"/>
    <n v="0"/>
  </r>
  <r>
    <x v="3"/>
    <x v="0"/>
    <x v="83"/>
    <x v="1"/>
    <n v="0"/>
  </r>
  <r>
    <x v="3"/>
    <x v="0"/>
    <x v="84"/>
    <x v="0"/>
    <n v="0"/>
  </r>
  <r>
    <x v="3"/>
    <x v="0"/>
    <x v="84"/>
    <x v="1"/>
    <n v="17"/>
  </r>
  <r>
    <x v="3"/>
    <x v="0"/>
    <x v="85"/>
    <x v="0"/>
    <n v="0"/>
  </r>
  <r>
    <x v="3"/>
    <x v="0"/>
    <x v="85"/>
    <x v="1"/>
    <n v="0"/>
  </r>
  <r>
    <x v="3"/>
    <x v="0"/>
    <x v="86"/>
    <x v="0"/>
    <n v="0"/>
  </r>
  <r>
    <x v="3"/>
    <x v="0"/>
    <x v="86"/>
    <x v="1"/>
    <n v="0"/>
  </r>
  <r>
    <x v="3"/>
    <x v="0"/>
    <x v="87"/>
    <x v="0"/>
    <n v="0"/>
  </r>
  <r>
    <x v="3"/>
    <x v="0"/>
    <x v="87"/>
    <x v="1"/>
    <n v="32"/>
  </r>
  <r>
    <x v="3"/>
    <x v="0"/>
    <x v="88"/>
    <x v="0"/>
    <n v="0"/>
  </r>
  <r>
    <x v="3"/>
    <x v="0"/>
    <x v="88"/>
    <x v="1"/>
    <n v="0"/>
  </r>
  <r>
    <x v="3"/>
    <x v="0"/>
    <x v="89"/>
    <x v="0"/>
    <n v="0"/>
  </r>
  <r>
    <x v="3"/>
    <x v="0"/>
    <x v="89"/>
    <x v="1"/>
    <n v="0"/>
  </r>
  <r>
    <x v="3"/>
    <x v="0"/>
    <x v="90"/>
    <x v="0"/>
    <n v="0"/>
  </r>
  <r>
    <x v="3"/>
    <x v="0"/>
    <x v="90"/>
    <x v="1"/>
    <n v="0"/>
  </r>
  <r>
    <x v="3"/>
    <x v="0"/>
    <x v="91"/>
    <x v="0"/>
    <n v="0"/>
  </r>
  <r>
    <x v="3"/>
    <x v="0"/>
    <x v="91"/>
    <x v="1"/>
    <n v="0"/>
  </r>
  <r>
    <x v="3"/>
    <x v="0"/>
    <x v="92"/>
    <x v="0"/>
    <n v="0"/>
  </r>
  <r>
    <x v="3"/>
    <x v="0"/>
    <x v="92"/>
    <x v="1"/>
    <n v="0"/>
  </r>
  <r>
    <x v="3"/>
    <x v="0"/>
    <x v="93"/>
    <x v="0"/>
    <n v="0"/>
  </r>
  <r>
    <x v="3"/>
    <x v="0"/>
    <x v="93"/>
    <x v="1"/>
    <n v="6"/>
  </r>
  <r>
    <x v="3"/>
    <x v="0"/>
    <x v="94"/>
    <x v="0"/>
    <n v="0"/>
  </r>
  <r>
    <x v="3"/>
    <x v="0"/>
    <x v="94"/>
    <x v="1"/>
    <n v="0"/>
  </r>
  <r>
    <x v="3"/>
    <x v="0"/>
    <x v="95"/>
    <x v="0"/>
    <n v="0"/>
  </r>
  <r>
    <x v="3"/>
    <x v="0"/>
    <x v="95"/>
    <x v="1"/>
    <n v="0"/>
  </r>
  <r>
    <x v="3"/>
    <x v="0"/>
    <x v="96"/>
    <x v="0"/>
    <n v="0"/>
  </r>
  <r>
    <x v="3"/>
    <x v="0"/>
    <x v="96"/>
    <x v="1"/>
    <n v="4"/>
  </r>
  <r>
    <x v="3"/>
    <x v="0"/>
    <x v="97"/>
    <x v="0"/>
    <n v="0"/>
  </r>
  <r>
    <x v="3"/>
    <x v="0"/>
    <x v="97"/>
    <x v="1"/>
    <n v="5"/>
  </r>
  <r>
    <x v="3"/>
    <x v="0"/>
    <x v="98"/>
    <x v="0"/>
    <n v="0"/>
  </r>
  <r>
    <x v="3"/>
    <x v="0"/>
    <x v="98"/>
    <x v="1"/>
    <n v="10"/>
  </r>
  <r>
    <x v="3"/>
    <x v="1"/>
    <x v="0"/>
    <x v="0"/>
    <n v="0"/>
  </r>
  <r>
    <x v="3"/>
    <x v="1"/>
    <x v="0"/>
    <x v="1"/>
    <n v="200"/>
  </r>
  <r>
    <x v="3"/>
    <x v="1"/>
    <x v="1"/>
    <x v="0"/>
    <n v="0"/>
  </r>
  <r>
    <x v="3"/>
    <x v="1"/>
    <x v="1"/>
    <x v="1"/>
    <n v="9"/>
  </r>
  <r>
    <x v="3"/>
    <x v="1"/>
    <x v="2"/>
    <x v="0"/>
    <n v="0"/>
  </r>
  <r>
    <x v="3"/>
    <x v="1"/>
    <x v="2"/>
    <x v="1"/>
    <n v="0"/>
  </r>
  <r>
    <x v="3"/>
    <x v="1"/>
    <x v="3"/>
    <x v="0"/>
    <n v="0"/>
  </r>
  <r>
    <x v="3"/>
    <x v="1"/>
    <x v="3"/>
    <x v="1"/>
    <n v="0"/>
  </r>
  <r>
    <x v="3"/>
    <x v="1"/>
    <x v="4"/>
    <x v="0"/>
    <n v="0"/>
  </r>
  <r>
    <x v="3"/>
    <x v="1"/>
    <x v="4"/>
    <x v="1"/>
    <n v="0"/>
  </r>
  <r>
    <x v="3"/>
    <x v="1"/>
    <x v="5"/>
    <x v="0"/>
    <n v="0"/>
  </r>
  <r>
    <x v="3"/>
    <x v="1"/>
    <x v="5"/>
    <x v="1"/>
    <n v="0"/>
  </r>
  <r>
    <x v="3"/>
    <x v="1"/>
    <x v="6"/>
    <x v="0"/>
    <n v="0"/>
  </r>
  <r>
    <x v="3"/>
    <x v="1"/>
    <x v="6"/>
    <x v="1"/>
    <n v="0"/>
  </r>
  <r>
    <x v="3"/>
    <x v="1"/>
    <x v="7"/>
    <x v="0"/>
    <n v="0"/>
  </r>
  <r>
    <x v="3"/>
    <x v="1"/>
    <x v="7"/>
    <x v="1"/>
    <n v="0"/>
  </r>
  <r>
    <x v="3"/>
    <x v="1"/>
    <x v="8"/>
    <x v="0"/>
    <n v="0"/>
  </r>
  <r>
    <x v="3"/>
    <x v="1"/>
    <x v="8"/>
    <x v="1"/>
    <n v="0"/>
  </r>
  <r>
    <x v="3"/>
    <x v="1"/>
    <x v="9"/>
    <x v="0"/>
    <n v="0"/>
  </r>
  <r>
    <x v="3"/>
    <x v="1"/>
    <x v="9"/>
    <x v="1"/>
    <n v="0"/>
  </r>
  <r>
    <x v="3"/>
    <x v="1"/>
    <x v="10"/>
    <x v="0"/>
    <n v="0"/>
  </r>
  <r>
    <x v="3"/>
    <x v="1"/>
    <x v="10"/>
    <x v="1"/>
    <n v="0"/>
  </r>
  <r>
    <x v="3"/>
    <x v="1"/>
    <x v="11"/>
    <x v="0"/>
    <n v="0"/>
  </r>
  <r>
    <x v="3"/>
    <x v="1"/>
    <x v="11"/>
    <x v="1"/>
    <n v="0"/>
  </r>
  <r>
    <x v="3"/>
    <x v="1"/>
    <x v="12"/>
    <x v="0"/>
    <n v="0"/>
  </r>
  <r>
    <x v="3"/>
    <x v="1"/>
    <x v="12"/>
    <x v="1"/>
    <n v="0"/>
  </r>
  <r>
    <x v="3"/>
    <x v="1"/>
    <x v="13"/>
    <x v="0"/>
    <n v="0"/>
  </r>
  <r>
    <x v="3"/>
    <x v="1"/>
    <x v="13"/>
    <x v="1"/>
    <n v="0"/>
  </r>
  <r>
    <x v="3"/>
    <x v="1"/>
    <x v="14"/>
    <x v="0"/>
    <n v="0"/>
  </r>
  <r>
    <x v="3"/>
    <x v="1"/>
    <x v="14"/>
    <x v="1"/>
    <n v="0"/>
  </r>
  <r>
    <x v="3"/>
    <x v="1"/>
    <x v="15"/>
    <x v="0"/>
    <n v="0"/>
  </r>
  <r>
    <x v="3"/>
    <x v="1"/>
    <x v="15"/>
    <x v="1"/>
    <n v="0"/>
  </r>
  <r>
    <x v="3"/>
    <x v="1"/>
    <x v="16"/>
    <x v="0"/>
    <n v="0"/>
  </r>
  <r>
    <x v="3"/>
    <x v="1"/>
    <x v="16"/>
    <x v="1"/>
    <n v="0"/>
  </r>
  <r>
    <x v="3"/>
    <x v="1"/>
    <x v="17"/>
    <x v="0"/>
    <n v="0"/>
  </r>
  <r>
    <x v="3"/>
    <x v="1"/>
    <x v="17"/>
    <x v="1"/>
    <n v="0"/>
  </r>
  <r>
    <x v="3"/>
    <x v="1"/>
    <x v="18"/>
    <x v="0"/>
    <n v="0"/>
  </r>
  <r>
    <x v="3"/>
    <x v="1"/>
    <x v="18"/>
    <x v="1"/>
    <n v="0"/>
  </r>
  <r>
    <x v="3"/>
    <x v="1"/>
    <x v="19"/>
    <x v="0"/>
    <n v="0"/>
  </r>
  <r>
    <x v="3"/>
    <x v="1"/>
    <x v="19"/>
    <x v="1"/>
    <n v="0"/>
  </r>
  <r>
    <x v="3"/>
    <x v="1"/>
    <x v="20"/>
    <x v="0"/>
    <n v="0"/>
  </r>
  <r>
    <x v="3"/>
    <x v="1"/>
    <x v="20"/>
    <x v="1"/>
    <n v="0"/>
  </r>
  <r>
    <x v="3"/>
    <x v="1"/>
    <x v="21"/>
    <x v="0"/>
    <n v="0"/>
  </r>
  <r>
    <x v="3"/>
    <x v="1"/>
    <x v="21"/>
    <x v="1"/>
    <n v="0"/>
  </r>
  <r>
    <x v="3"/>
    <x v="1"/>
    <x v="22"/>
    <x v="0"/>
    <n v="0"/>
  </r>
  <r>
    <x v="3"/>
    <x v="1"/>
    <x v="22"/>
    <x v="1"/>
    <n v="0"/>
  </r>
  <r>
    <x v="3"/>
    <x v="1"/>
    <x v="23"/>
    <x v="0"/>
    <n v="0"/>
  </r>
  <r>
    <x v="3"/>
    <x v="1"/>
    <x v="23"/>
    <x v="1"/>
    <n v="0"/>
  </r>
  <r>
    <x v="3"/>
    <x v="1"/>
    <x v="24"/>
    <x v="0"/>
    <n v="0"/>
  </r>
  <r>
    <x v="3"/>
    <x v="1"/>
    <x v="24"/>
    <x v="1"/>
    <n v="0"/>
  </r>
  <r>
    <x v="3"/>
    <x v="1"/>
    <x v="25"/>
    <x v="0"/>
    <n v="0"/>
  </r>
  <r>
    <x v="3"/>
    <x v="1"/>
    <x v="25"/>
    <x v="1"/>
    <n v="0"/>
  </r>
  <r>
    <x v="3"/>
    <x v="1"/>
    <x v="26"/>
    <x v="0"/>
    <n v="0"/>
  </r>
  <r>
    <x v="3"/>
    <x v="1"/>
    <x v="26"/>
    <x v="1"/>
    <n v="0"/>
  </r>
  <r>
    <x v="3"/>
    <x v="1"/>
    <x v="27"/>
    <x v="0"/>
    <n v="0"/>
  </r>
  <r>
    <x v="3"/>
    <x v="1"/>
    <x v="27"/>
    <x v="1"/>
    <n v="0"/>
  </r>
  <r>
    <x v="3"/>
    <x v="1"/>
    <x v="28"/>
    <x v="0"/>
    <n v="0"/>
  </r>
  <r>
    <x v="3"/>
    <x v="1"/>
    <x v="28"/>
    <x v="1"/>
    <n v="0"/>
  </r>
  <r>
    <x v="3"/>
    <x v="1"/>
    <x v="29"/>
    <x v="0"/>
    <n v="0"/>
  </r>
  <r>
    <x v="3"/>
    <x v="1"/>
    <x v="29"/>
    <x v="1"/>
    <n v="0"/>
  </r>
  <r>
    <x v="3"/>
    <x v="1"/>
    <x v="30"/>
    <x v="0"/>
    <n v="0"/>
  </r>
  <r>
    <x v="3"/>
    <x v="1"/>
    <x v="30"/>
    <x v="1"/>
    <n v="0"/>
  </r>
  <r>
    <x v="3"/>
    <x v="1"/>
    <x v="31"/>
    <x v="0"/>
    <n v="0"/>
  </r>
  <r>
    <x v="3"/>
    <x v="1"/>
    <x v="31"/>
    <x v="1"/>
    <n v="0"/>
  </r>
  <r>
    <x v="3"/>
    <x v="1"/>
    <x v="32"/>
    <x v="0"/>
    <n v="0"/>
  </r>
  <r>
    <x v="3"/>
    <x v="1"/>
    <x v="32"/>
    <x v="1"/>
    <n v="0"/>
  </r>
  <r>
    <x v="3"/>
    <x v="1"/>
    <x v="33"/>
    <x v="0"/>
    <n v="0"/>
  </r>
  <r>
    <x v="3"/>
    <x v="1"/>
    <x v="33"/>
    <x v="1"/>
    <n v="2"/>
  </r>
  <r>
    <x v="3"/>
    <x v="1"/>
    <x v="34"/>
    <x v="0"/>
    <n v="0"/>
  </r>
  <r>
    <x v="3"/>
    <x v="1"/>
    <x v="34"/>
    <x v="1"/>
    <n v="0"/>
  </r>
  <r>
    <x v="3"/>
    <x v="1"/>
    <x v="35"/>
    <x v="0"/>
    <n v="0"/>
  </r>
  <r>
    <x v="3"/>
    <x v="1"/>
    <x v="35"/>
    <x v="1"/>
    <n v="0"/>
  </r>
  <r>
    <x v="3"/>
    <x v="1"/>
    <x v="36"/>
    <x v="0"/>
    <n v="0"/>
  </r>
  <r>
    <x v="3"/>
    <x v="1"/>
    <x v="36"/>
    <x v="1"/>
    <n v="0"/>
  </r>
  <r>
    <x v="3"/>
    <x v="1"/>
    <x v="37"/>
    <x v="0"/>
    <n v="0"/>
  </r>
  <r>
    <x v="3"/>
    <x v="1"/>
    <x v="37"/>
    <x v="1"/>
    <n v="0"/>
  </r>
  <r>
    <x v="3"/>
    <x v="1"/>
    <x v="38"/>
    <x v="0"/>
    <n v="0"/>
  </r>
  <r>
    <x v="3"/>
    <x v="1"/>
    <x v="38"/>
    <x v="1"/>
    <n v="0"/>
  </r>
  <r>
    <x v="3"/>
    <x v="1"/>
    <x v="39"/>
    <x v="0"/>
    <n v="0"/>
  </r>
  <r>
    <x v="3"/>
    <x v="1"/>
    <x v="39"/>
    <x v="1"/>
    <n v="0"/>
  </r>
  <r>
    <x v="3"/>
    <x v="1"/>
    <x v="40"/>
    <x v="0"/>
    <n v="0"/>
  </r>
  <r>
    <x v="3"/>
    <x v="1"/>
    <x v="40"/>
    <x v="1"/>
    <n v="0"/>
  </r>
  <r>
    <x v="3"/>
    <x v="1"/>
    <x v="41"/>
    <x v="0"/>
    <n v="0"/>
  </r>
  <r>
    <x v="3"/>
    <x v="1"/>
    <x v="41"/>
    <x v="1"/>
    <n v="0"/>
  </r>
  <r>
    <x v="3"/>
    <x v="1"/>
    <x v="42"/>
    <x v="0"/>
    <n v="0"/>
  </r>
  <r>
    <x v="3"/>
    <x v="1"/>
    <x v="42"/>
    <x v="1"/>
    <n v="0"/>
  </r>
  <r>
    <x v="3"/>
    <x v="1"/>
    <x v="43"/>
    <x v="0"/>
    <n v="0"/>
  </r>
  <r>
    <x v="3"/>
    <x v="1"/>
    <x v="43"/>
    <x v="1"/>
    <n v="0"/>
  </r>
  <r>
    <x v="3"/>
    <x v="1"/>
    <x v="44"/>
    <x v="0"/>
    <n v="0"/>
  </r>
  <r>
    <x v="3"/>
    <x v="1"/>
    <x v="44"/>
    <x v="1"/>
    <n v="0"/>
  </r>
  <r>
    <x v="3"/>
    <x v="1"/>
    <x v="45"/>
    <x v="0"/>
    <n v="0"/>
  </r>
  <r>
    <x v="3"/>
    <x v="1"/>
    <x v="45"/>
    <x v="1"/>
    <n v="0"/>
  </r>
  <r>
    <x v="3"/>
    <x v="1"/>
    <x v="46"/>
    <x v="0"/>
    <n v="0"/>
  </r>
  <r>
    <x v="3"/>
    <x v="1"/>
    <x v="46"/>
    <x v="1"/>
    <n v="0"/>
  </r>
  <r>
    <x v="3"/>
    <x v="1"/>
    <x v="47"/>
    <x v="0"/>
    <n v="0"/>
  </r>
  <r>
    <x v="3"/>
    <x v="1"/>
    <x v="47"/>
    <x v="1"/>
    <n v="0"/>
  </r>
  <r>
    <x v="3"/>
    <x v="1"/>
    <x v="48"/>
    <x v="0"/>
    <n v="0"/>
  </r>
  <r>
    <x v="3"/>
    <x v="1"/>
    <x v="48"/>
    <x v="1"/>
    <n v="0"/>
  </r>
  <r>
    <x v="3"/>
    <x v="1"/>
    <x v="49"/>
    <x v="0"/>
    <n v="0"/>
  </r>
  <r>
    <x v="3"/>
    <x v="1"/>
    <x v="49"/>
    <x v="1"/>
    <n v="0"/>
  </r>
  <r>
    <x v="3"/>
    <x v="1"/>
    <x v="50"/>
    <x v="0"/>
    <n v="0"/>
  </r>
  <r>
    <x v="3"/>
    <x v="1"/>
    <x v="50"/>
    <x v="1"/>
    <n v="0"/>
  </r>
  <r>
    <x v="3"/>
    <x v="1"/>
    <x v="51"/>
    <x v="0"/>
    <n v="0"/>
  </r>
  <r>
    <x v="3"/>
    <x v="1"/>
    <x v="51"/>
    <x v="1"/>
    <n v="11"/>
  </r>
  <r>
    <x v="3"/>
    <x v="1"/>
    <x v="52"/>
    <x v="0"/>
    <n v="0"/>
  </r>
  <r>
    <x v="3"/>
    <x v="1"/>
    <x v="52"/>
    <x v="1"/>
    <n v="0"/>
  </r>
  <r>
    <x v="3"/>
    <x v="1"/>
    <x v="53"/>
    <x v="0"/>
    <n v="0"/>
  </r>
  <r>
    <x v="3"/>
    <x v="1"/>
    <x v="53"/>
    <x v="1"/>
    <n v="0"/>
  </r>
  <r>
    <x v="3"/>
    <x v="1"/>
    <x v="54"/>
    <x v="0"/>
    <n v="0"/>
  </r>
  <r>
    <x v="3"/>
    <x v="1"/>
    <x v="54"/>
    <x v="1"/>
    <n v="11"/>
  </r>
  <r>
    <x v="3"/>
    <x v="1"/>
    <x v="55"/>
    <x v="0"/>
    <n v="0"/>
  </r>
  <r>
    <x v="3"/>
    <x v="1"/>
    <x v="55"/>
    <x v="1"/>
    <n v="0"/>
  </r>
  <r>
    <x v="3"/>
    <x v="1"/>
    <x v="56"/>
    <x v="0"/>
    <n v="0"/>
  </r>
  <r>
    <x v="3"/>
    <x v="1"/>
    <x v="56"/>
    <x v="1"/>
    <n v="0"/>
  </r>
  <r>
    <x v="3"/>
    <x v="1"/>
    <x v="57"/>
    <x v="0"/>
    <n v="0"/>
  </r>
  <r>
    <x v="3"/>
    <x v="1"/>
    <x v="57"/>
    <x v="1"/>
    <n v="13"/>
  </r>
  <r>
    <x v="3"/>
    <x v="1"/>
    <x v="58"/>
    <x v="0"/>
    <n v="0"/>
  </r>
  <r>
    <x v="3"/>
    <x v="1"/>
    <x v="58"/>
    <x v="1"/>
    <n v="4"/>
  </r>
  <r>
    <x v="3"/>
    <x v="1"/>
    <x v="59"/>
    <x v="0"/>
    <n v="0"/>
  </r>
  <r>
    <x v="3"/>
    <x v="1"/>
    <x v="59"/>
    <x v="1"/>
    <n v="0"/>
  </r>
  <r>
    <x v="3"/>
    <x v="1"/>
    <x v="60"/>
    <x v="0"/>
    <n v="0"/>
  </r>
  <r>
    <x v="3"/>
    <x v="1"/>
    <x v="60"/>
    <x v="1"/>
    <n v="0"/>
  </r>
  <r>
    <x v="3"/>
    <x v="1"/>
    <x v="61"/>
    <x v="0"/>
    <n v="0"/>
  </r>
  <r>
    <x v="3"/>
    <x v="1"/>
    <x v="61"/>
    <x v="1"/>
    <n v="0"/>
  </r>
  <r>
    <x v="3"/>
    <x v="1"/>
    <x v="62"/>
    <x v="0"/>
    <n v="0"/>
  </r>
  <r>
    <x v="3"/>
    <x v="1"/>
    <x v="62"/>
    <x v="1"/>
    <n v="0"/>
  </r>
  <r>
    <x v="3"/>
    <x v="1"/>
    <x v="63"/>
    <x v="0"/>
    <n v="0"/>
  </r>
  <r>
    <x v="3"/>
    <x v="1"/>
    <x v="63"/>
    <x v="1"/>
    <n v="0"/>
  </r>
  <r>
    <x v="3"/>
    <x v="1"/>
    <x v="64"/>
    <x v="0"/>
    <n v="0"/>
  </r>
  <r>
    <x v="3"/>
    <x v="1"/>
    <x v="64"/>
    <x v="1"/>
    <n v="0"/>
  </r>
  <r>
    <x v="3"/>
    <x v="1"/>
    <x v="65"/>
    <x v="0"/>
    <n v="0"/>
  </r>
  <r>
    <x v="3"/>
    <x v="1"/>
    <x v="65"/>
    <x v="1"/>
    <n v="0"/>
  </r>
  <r>
    <x v="3"/>
    <x v="1"/>
    <x v="66"/>
    <x v="0"/>
    <n v="0"/>
  </r>
  <r>
    <x v="3"/>
    <x v="1"/>
    <x v="66"/>
    <x v="1"/>
    <n v="0"/>
  </r>
  <r>
    <x v="3"/>
    <x v="1"/>
    <x v="67"/>
    <x v="0"/>
    <n v="0"/>
  </r>
  <r>
    <x v="3"/>
    <x v="1"/>
    <x v="67"/>
    <x v="1"/>
    <n v="15"/>
  </r>
  <r>
    <x v="3"/>
    <x v="1"/>
    <x v="68"/>
    <x v="0"/>
    <n v="0"/>
  </r>
  <r>
    <x v="3"/>
    <x v="1"/>
    <x v="68"/>
    <x v="1"/>
    <n v="0"/>
  </r>
  <r>
    <x v="3"/>
    <x v="1"/>
    <x v="69"/>
    <x v="0"/>
    <n v="0"/>
  </r>
  <r>
    <x v="3"/>
    <x v="1"/>
    <x v="69"/>
    <x v="1"/>
    <n v="5"/>
  </r>
  <r>
    <x v="3"/>
    <x v="1"/>
    <x v="70"/>
    <x v="0"/>
    <n v="0"/>
  </r>
  <r>
    <x v="3"/>
    <x v="1"/>
    <x v="70"/>
    <x v="1"/>
    <n v="0"/>
  </r>
  <r>
    <x v="3"/>
    <x v="1"/>
    <x v="71"/>
    <x v="0"/>
    <n v="0"/>
  </r>
  <r>
    <x v="3"/>
    <x v="1"/>
    <x v="71"/>
    <x v="1"/>
    <n v="0"/>
  </r>
  <r>
    <x v="3"/>
    <x v="1"/>
    <x v="72"/>
    <x v="0"/>
    <n v="0"/>
  </r>
  <r>
    <x v="3"/>
    <x v="1"/>
    <x v="72"/>
    <x v="1"/>
    <n v="0"/>
  </r>
  <r>
    <x v="3"/>
    <x v="1"/>
    <x v="73"/>
    <x v="0"/>
    <n v="0"/>
  </r>
  <r>
    <x v="3"/>
    <x v="1"/>
    <x v="73"/>
    <x v="1"/>
    <n v="7"/>
  </r>
  <r>
    <x v="3"/>
    <x v="1"/>
    <x v="74"/>
    <x v="0"/>
    <n v="0"/>
  </r>
  <r>
    <x v="3"/>
    <x v="1"/>
    <x v="74"/>
    <x v="1"/>
    <n v="0"/>
  </r>
  <r>
    <x v="3"/>
    <x v="1"/>
    <x v="75"/>
    <x v="0"/>
    <n v="0"/>
  </r>
  <r>
    <x v="3"/>
    <x v="1"/>
    <x v="75"/>
    <x v="1"/>
    <n v="0"/>
  </r>
  <r>
    <x v="3"/>
    <x v="1"/>
    <x v="76"/>
    <x v="0"/>
    <n v="0"/>
  </r>
  <r>
    <x v="3"/>
    <x v="1"/>
    <x v="76"/>
    <x v="1"/>
    <n v="13"/>
  </r>
  <r>
    <x v="3"/>
    <x v="1"/>
    <x v="77"/>
    <x v="0"/>
    <n v="0"/>
  </r>
  <r>
    <x v="3"/>
    <x v="1"/>
    <x v="77"/>
    <x v="1"/>
    <n v="0"/>
  </r>
  <r>
    <x v="3"/>
    <x v="1"/>
    <x v="78"/>
    <x v="0"/>
    <n v="0"/>
  </r>
  <r>
    <x v="3"/>
    <x v="1"/>
    <x v="78"/>
    <x v="1"/>
    <n v="0"/>
  </r>
  <r>
    <x v="3"/>
    <x v="1"/>
    <x v="79"/>
    <x v="0"/>
    <n v="0"/>
  </r>
  <r>
    <x v="3"/>
    <x v="1"/>
    <x v="79"/>
    <x v="1"/>
    <n v="14"/>
  </r>
  <r>
    <x v="3"/>
    <x v="1"/>
    <x v="80"/>
    <x v="0"/>
    <n v="0"/>
  </r>
  <r>
    <x v="3"/>
    <x v="1"/>
    <x v="80"/>
    <x v="1"/>
    <n v="11"/>
  </r>
  <r>
    <x v="3"/>
    <x v="1"/>
    <x v="81"/>
    <x v="0"/>
    <n v="0"/>
  </r>
  <r>
    <x v="3"/>
    <x v="1"/>
    <x v="81"/>
    <x v="1"/>
    <n v="0"/>
  </r>
  <r>
    <x v="3"/>
    <x v="1"/>
    <x v="82"/>
    <x v="0"/>
    <n v="0"/>
  </r>
  <r>
    <x v="3"/>
    <x v="1"/>
    <x v="82"/>
    <x v="1"/>
    <n v="11"/>
  </r>
  <r>
    <x v="3"/>
    <x v="1"/>
    <x v="83"/>
    <x v="0"/>
    <n v="0"/>
  </r>
  <r>
    <x v="3"/>
    <x v="1"/>
    <x v="83"/>
    <x v="1"/>
    <n v="0"/>
  </r>
  <r>
    <x v="3"/>
    <x v="1"/>
    <x v="84"/>
    <x v="0"/>
    <n v="0"/>
  </r>
  <r>
    <x v="3"/>
    <x v="1"/>
    <x v="84"/>
    <x v="1"/>
    <n v="10"/>
  </r>
  <r>
    <x v="3"/>
    <x v="1"/>
    <x v="85"/>
    <x v="0"/>
    <n v="0"/>
  </r>
  <r>
    <x v="3"/>
    <x v="1"/>
    <x v="85"/>
    <x v="1"/>
    <n v="1"/>
  </r>
  <r>
    <x v="3"/>
    <x v="1"/>
    <x v="86"/>
    <x v="0"/>
    <n v="0"/>
  </r>
  <r>
    <x v="3"/>
    <x v="1"/>
    <x v="86"/>
    <x v="1"/>
    <n v="0"/>
  </r>
  <r>
    <x v="3"/>
    <x v="1"/>
    <x v="87"/>
    <x v="0"/>
    <n v="0"/>
  </r>
  <r>
    <x v="3"/>
    <x v="1"/>
    <x v="87"/>
    <x v="1"/>
    <n v="30"/>
  </r>
  <r>
    <x v="3"/>
    <x v="1"/>
    <x v="88"/>
    <x v="0"/>
    <n v="0"/>
  </r>
  <r>
    <x v="3"/>
    <x v="1"/>
    <x v="88"/>
    <x v="1"/>
    <n v="7"/>
  </r>
  <r>
    <x v="3"/>
    <x v="1"/>
    <x v="89"/>
    <x v="0"/>
    <n v="0"/>
  </r>
  <r>
    <x v="3"/>
    <x v="1"/>
    <x v="89"/>
    <x v="1"/>
    <n v="0"/>
  </r>
  <r>
    <x v="3"/>
    <x v="1"/>
    <x v="90"/>
    <x v="0"/>
    <n v="0"/>
  </r>
  <r>
    <x v="3"/>
    <x v="1"/>
    <x v="90"/>
    <x v="1"/>
    <n v="0"/>
  </r>
  <r>
    <x v="3"/>
    <x v="1"/>
    <x v="91"/>
    <x v="0"/>
    <n v="0"/>
  </r>
  <r>
    <x v="3"/>
    <x v="1"/>
    <x v="91"/>
    <x v="1"/>
    <n v="0"/>
  </r>
  <r>
    <x v="3"/>
    <x v="1"/>
    <x v="92"/>
    <x v="0"/>
    <n v="0"/>
  </r>
  <r>
    <x v="3"/>
    <x v="1"/>
    <x v="92"/>
    <x v="1"/>
    <n v="0"/>
  </r>
  <r>
    <x v="3"/>
    <x v="1"/>
    <x v="93"/>
    <x v="0"/>
    <n v="0"/>
  </r>
  <r>
    <x v="3"/>
    <x v="1"/>
    <x v="93"/>
    <x v="1"/>
    <n v="5"/>
  </r>
  <r>
    <x v="3"/>
    <x v="1"/>
    <x v="94"/>
    <x v="0"/>
    <n v="0"/>
  </r>
  <r>
    <x v="3"/>
    <x v="1"/>
    <x v="94"/>
    <x v="1"/>
    <n v="0"/>
  </r>
  <r>
    <x v="3"/>
    <x v="1"/>
    <x v="95"/>
    <x v="0"/>
    <n v="0"/>
  </r>
  <r>
    <x v="3"/>
    <x v="1"/>
    <x v="95"/>
    <x v="1"/>
    <n v="0"/>
  </r>
  <r>
    <x v="3"/>
    <x v="1"/>
    <x v="96"/>
    <x v="0"/>
    <n v="0"/>
  </r>
  <r>
    <x v="3"/>
    <x v="1"/>
    <x v="96"/>
    <x v="1"/>
    <n v="6"/>
  </r>
  <r>
    <x v="3"/>
    <x v="1"/>
    <x v="97"/>
    <x v="0"/>
    <n v="0"/>
  </r>
  <r>
    <x v="3"/>
    <x v="1"/>
    <x v="97"/>
    <x v="1"/>
    <n v="7"/>
  </r>
  <r>
    <x v="3"/>
    <x v="1"/>
    <x v="98"/>
    <x v="0"/>
    <n v="0"/>
  </r>
  <r>
    <x v="3"/>
    <x v="1"/>
    <x v="98"/>
    <x v="1"/>
    <n v="8"/>
  </r>
  <r>
    <x v="3"/>
    <x v="2"/>
    <x v="0"/>
    <x v="0"/>
    <n v="0"/>
  </r>
  <r>
    <x v="3"/>
    <x v="2"/>
    <x v="0"/>
    <x v="1"/>
    <n v="224"/>
  </r>
  <r>
    <x v="3"/>
    <x v="2"/>
    <x v="1"/>
    <x v="0"/>
    <n v="0"/>
  </r>
  <r>
    <x v="3"/>
    <x v="2"/>
    <x v="1"/>
    <x v="1"/>
    <n v="13"/>
  </r>
  <r>
    <x v="3"/>
    <x v="2"/>
    <x v="2"/>
    <x v="0"/>
    <n v="0"/>
  </r>
  <r>
    <x v="3"/>
    <x v="2"/>
    <x v="2"/>
    <x v="1"/>
    <n v="0"/>
  </r>
  <r>
    <x v="3"/>
    <x v="2"/>
    <x v="3"/>
    <x v="0"/>
    <n v="0"/>
  </r>
  <r>
    <x v="3"/>
    <x v="2"/>
    <x v="3"/>
    <x v="1"/>
    <n v="0"/>
  </r>
  <r>
    <x v="3"/>
    <x v="2"/>
    <x v="4"/>
    <x v="0"/>
    <n v="0"/>
  </r>
  <r>
    <x v="3"/>
    <x v="2"/>
    <x v="4"/>
    <x v="1"/>
    <n v="0"/>
  </r>
  <r>
    <x v="3"/>
    <x v="2"/>
    <x v="5"/>
    <x v="0"/>
    <n v="0"/>
  </r>
  <r>
    <x v="3"/>
    <x v="2"/>
    <x v="5"/>
    <x v="1"/>
    <n v="0"/>
  </r>
  <r>
    <x v="3"/>
    <x v="2"/>
    <x v="6"/>
    <x v="0"/>
    <n v="0"/>
  </r>
  <r>
    <x v="3"/>
    <x v="2"/>
    <x v="6"/>
    <x v="1"/>
    <n v="0"/>
  </r>
  <r>
    <x v="3"/>
    <x v="2"/>
    <x v="7"/>
    <x v="0"/>
    <n v="0"/>
  </r>
  <r>
    <x v="3"/>
    <x v="2"/>
    <x v="7"/>
    <x v="1"/>
    <n v="0"/>
  </r>
  <r>
    <x v="3"/>
    <x v="2"/>
    <x v="8"/>
    <x v="0"/>
    <n v="0"/>
  </r>
  <r>
    <x v="3"/>
    <x v="2"/>
    <x v="8"/>
    <x v="1"/>
    <n v="0"/>
  </r>
  <r>
    <x v="3"/>
    <x v="2"/>
    <x v="9"/>
    <x v="0"/>
    <n v="0"/>
  </r>
  <r>
    <x v="3"/>
    <x v="2"/>
    <x v="9"/>
    <x v="1"/>
    <n v="0"/>
  </r>
  <r>
    <x v="3"/>
    <x v="2"/>
    <x v="10"/>
    <x v="0"/>
    <n v="0"/>
  </r>
  <r>
    <x v="3"/>
    <x v="2"/>
    <x v="10"/>
    <x v="1"/>
    <n v="0"/>
  </r>
  <r>
    <x v="3"/>
    <x v="2"/>
    <x v="11"/>
    <x v="0"/>
    <n v="0"/>
  </r>
  <r>
    <x v="3"/>
    <x v="2"/>
    <x v="11"/>
    <x v="1"/>
    <n v="0"/>
  </r>
  <r>
    <x v="3"/>
    <x v="2"/>
    <x v="12"/>
    <x v="0"/>
    <n v="0"/>
  </r>
  <r>
    <x v="3"/>
    <x v="2"/>
    <x v="12"/>
    <x v="1"/>
    <n v="0"/>
  </r>
  <r>
    <x v="3"/>
    <x v="2"/>
    <x v="13"/>
    <x v="0"/>
    <n v="0"/>
  </r>
  <r>
    <x v="3"/>
    <x v="2"/>
    <x v="13"/>
    <x v="1"/>
    <n v="0"/>
  </r>
  <r>
    <x v="3"/>
    <x v="2"/>
    <x v="14"/>
    <x v="0"/>
    <n v="0"/>
  </r>
  <r>
    <x v="3"/>
    <x v="2"/>
    <x v="14"/>
    <x v="1"/>
    <n v="0"/>
  </r>
  <r>
    <x v="3"/>
    <x v="2"/>
    <x v="15"/>
    <x v="0"/>
    <n v="0"/>
  </r>
  <r>
    <x v="3"/>
    <x v="2"/>
    <x v="15"/>
    <x v="1"/>
    <n v="0"/>
  </r>
  <r>
    <x v="3"/>
    <x v="2"/>
    <x v="16"/>
    <x v="0"/>
    <n v="0"/>
  </r>
  <r>
    <x v="3"/>
    <x v="2"/>
    <x v="16"/>
    <x v="1"/>
    <n v="0"/>
  </r>
  <r>
    <x v="3"/>
    <x v="2"/>
    <x v="17"/>
    <x v="0"/>
    <n v="0"/>
  </r>
  <r>
    <x v="3"/>
    <x v="2"/>
    <x v="17"/>
    <x v="1"/>
    <n v="0"/>
  </r>
  <r>
    <x v="3"/>
    <x v="2"/>
    <x v="18"/>
    <x v="0"/>
    <n v="0"/>
  </r>
  <r>
    <x v="3"/>
    <x v="2"/>
    <x v="18"/>
    <x v="1"/>
    <n v="0"/>
  </r>
  <r>
    <x v="3"/>
    <x v="2"/>
    <x v="19"/>
    <x v="0"/>
    <n v="0"/>
  </r>
  <r>
    <x v="3"/>
    <x v="2"/>
    <x v="19"/>
    <x v="1"/>
    <n v="0"/>
  </r>
  <r>
    <x v="3"/>
    <x v="2"/>
    <x v="20"/>
    <x v="0"/>
    <n v="0"/>
  </r>
  <r>
    <x v="3"/>
    <x v="2"/>
    <x v="20"/>
    <x v="1"/>
    <n v="0"/>
  </r>
  <r>
    <x v="3"/>
    <x v="2"/>
    <x v="21"/>
    <x v="0"/>
    <n v="0"/>
  </r>
  <r>
    <x v="3"/>
    <x v="2"/>
    <x v="21"/>
    <x v="1"/>
    <n v="0"/>
  </r>
  <r>
    <x v="3"/>
    <x v="2"/>
    <x v="22"/>
    <x v="0"/>
    <n v="0"/>
  </r>
  <r>
    <x v="3"/>
    <x v="2"/>
    <x v="22"/>
    <x v="1"/>
    <n v="0"/>
  </r>
  <r>
    <x v="3"/>
    <x v="2"/>
    <x v="23"/>
    <x v="0"/>
    <n v="0"/>
  </r>
  <r>
    <x v="3"/>
    <x v="2"/>
    <x v="23"/>
    <x v="1"/>
    <n v="0"/>
  </r>
  <r>
    <x v="3"/>
    <x v="2"/>
    <x v="24"/>
    <x v="0"/>
    <n v="0"/>
  </r>
  <r>
    <x v="3"/>
    <x v="2"/>
    <x v="24"/>
    <x v="1"/>
    <n v="0"/>
  </r>
  <r>
    <x v="3"/>
    <x v="2"/>
    <x v="25"/>
    <x v="0"/>
    <n v="0"/>
  </r>
  <r>
    <x v="3"/>
    <x v="2"/>
    <x v="25"/>
    <x v="1"/>
    <n v="0"/>
  </r>
  <r>
    <x v="3"/>
    <x v="2"/>
    <x v="26"/>
    <x v="0"/>
    <n v="0"/>
  </r>
  <r>
    <x v="3"/>
    <x v="2"/>
    <x v="26"/>
    <x v="1"/>
    <n v="0"/>
  </r>
  <r>
    <x v="3"/>
    <x v="2"/>
    <x v="27"/>
    <x v="0"/>
    <n v="0"/>
  </r>
  <r>
    <x v="3"/>
    <x v="2"/>
    <x v="27"/>
    <x v="1"/>
    <n v="0"/>
  </r>
  <r>
    <x v="3"/>
    <x v="2"/>
    <x v="28"/>
    <x v="0"/>
    <n v="0"/>
  </r>
  <r>
    <x v="3"/>
    <x v="2"/>
    <x v="28"/>
    <x v="1"/>
    <n v="0"/>
  </r>
  <r>
    <x v="3"/>
    <x v="2"/>
    <x v="29"/>
    <x v="0"/>
    <n v="0"/>
  </r>
  <r>
    <x v="3"/>
    <x v="2"/>
    <x v="29"/>
    <x v="1"/>
    <n v="0"/>
  </r>
  <r>
    <x v="3"/>
    <x v="2"/>
    <x v="30"/>
    <x v="0"/>
    <n v="0"/>
  </r>
  <r>
    <x v="3"/>
    <x v="2"/>
    <x v="30"/>
    <x v="1"/>
    <n v="0"/>
  </r>
  <r>
    <x v="3"/>
    <x v="2"/>
    <x v="31"/>
    <x v="0"/>
    <n v="0"/>
  </r>
  <r>
    <x v="3"/>
    <x v="2"/>
    <x v="31"/>
    <x v="1"/>
    <n v="0"/>
  </r>
  <r>
    <x v="3"/>
    <x v="2"/>
    <x v="32"/>
    <x v="0"/>
    <n v="0"/>
  </r>
  <r>
    <x v="3"/>
    <x v="2"/>
    <x v="32"/>
    <x v="1"/>
    <n v="0"/>
  </r>
  <r>
    <x v="3"/>
    <x v="2"/>
    <x v="33"/>
    <x v="0"/>
    <n v="0"/>
  </r>
  <r>
    <x v="3"/>
    <x v="2"/>
    <x v="33"/>
    <x v="1"/>
    <n v="2"/>
  </r>
  <r>
    <x v="3"/>
    <x v="2"/>
    <x v="34"/>
    <x v="0"/>
    <n v="0"/>
  </r>
  <r>
    <x v="3"/>
    <x v="2"/>
    <x v="34"/>
    <x v="1"/>
    <n v="0"/>
  </r>
  <r>
    <x v="3"/>
    <x v="2"/>
    <x v="35"/>
    <x v="0"/>
    <n v="0"/>
  </r>
  <r>
    <x v="3"/>
    <x v="2"/>
    <x v="35"/>
    <x v="1"/>
    <n v="0"/>
  </r>
  <r>
    <x v="3"/>
    <x v="2"/>
    <x v="36"/>
    <x v="0"/>
    <n v="0"/>
  </r>
  <r>
    <x v="3"/>
    <x v="2"/>
    <x v="36"/>
    <x v="1"/>
    <n v="0"/>
  </r>
  <r>
    <x v="3"/>
    <x v="2"/>
    <x v="37"/>
    <x v="0"/>
    <n v="0"/>
  </r>
  <r>
    <x v="3"/>
    <x v="2"/>
    <x v="37"/>
    <x v="1"/>
    <n v="0"/>
  </r>
  <r>
    <x v="3"/>
    <x v="2"/>
    <x v="38"/>
    <x v="0"/>
    <n v="0"/>
  </r>
  <r>
    <x v="3"/>
    <x v="2"/>
    <x v="38"/>
    <x v="1"/>
    <n v="0"/>
  </r>
  <r>
    <x v="3"/>
    <x v="2"/>
    <x v="39"/>
    <x v="0"/>
    <n v="0"/>
  </r>
  <r>
    <x v="3"/>
    <x v="2"/>
    <x v="39"/>
    <x v="1"/>
    <n v="0"/>
  </r>
  <r>
    <x v="3"/>
    <x v="2"/>
    <x v="40"/>
    <x v="0"/>
    <n v="0"/>
  </r>
  <r>
    <x v="3"/>
    <x v="2"/>
    <x v="40"/>
    <x v="1"/>
    <n v="0"/>
  </r>
  <r>
    <x v="3"/>
    <x v="2"/>
    <x v="41"/>
    <x v="0"/>
    <n v="0"/>
  </r>
  <r>
    <x v="3"/>
    <x v="2"/>
    <x v="41"/>
    <x v="1"/>
    <n v="0"/>
  </r>
  <r>
    <x v="3"/>
    <x v="2"/>
    <x v="42"/>
    <x v="0"/>
    <n v="0"/>
  </r>
  <r>
    <x v="3"/>
    <x v="2"/>
    <x v="42"/>
    <x v="1"/>
    <n v="0"/>
  </r>
  <r>
    <x v="3"/>
    <x v="2"/>
    <x v="43"/>
    <x v="0"/>
    <n v="0"/>
  </r>
  <r>
    <x v="3"/>
    <x v="2"/>
    <x v="43"/>
    <x v="1"/>
    <n v="0"/>
  </r>
  <r>
    <x v="3"/>
    <x v="2"/>
    <x v="44"/>
    <x v="0"/>
    <n v="0"/>
  </r>
  <r>
    <x v="3"/>
    <x v="2"/>
    <x v="44"/>
    <x v="1"/>
    <n v="0"/>
  </r>
  <r>
    <x v="3"/>
    <x v="2"/>
    <x v="45"/>
    <x v="0"/>
    <n v="0"/>
  </r>
  <r>
    <x v="3"/>
    <x v="2"/>
    <x v="45"/>
    <x v="1"/>
    <n v="0"/>
  </r>
  <r>
    <x v="3"/>
    <x v="2"/>
    <x v="46"/>
    <x v="0"/>
    <n v="0"/>
  </r>
  <r>
    <x v="3"/>
    <x v="2"/>
    <x v="46"/>
    <x v="1"/>
    <n v="0"/>
  </r>
  <r>
    <x v="3"/>
    <x v="2"/>
    <x v="47"/>
    <x v="0"/>
    <n v="0"/>
  </r>
  <r>
    <x v="3"/>
    <x v="2"/>
    <x v="47"/>
    <x v="1"/>
    <n v="0"/>
  </r>
  <r>
    <x v="3"/>
    <x v="2"/>
    <x v="48"/>
    <x v="0"/>
    <n v="0"/>
  </r>
  <r>
    <x v="3"/>
    <x v="2"/>
    <x v="48"/>
    <x v="1"/>
    <n v="0"/>
  </r>
  <r>
    <x v="3"/>
    <x v="2"/>
    <x v="49"/>
    <x v="0"/>
    <n v="0"/>
  </r>
  <r>
    <x v="3"/>
    <x v="2"/>
    <x v="49"/>
    <x v="1"/>
    <n v="0"/>
  </r>
  <r>
    <x v="3"/>
    <x v="2"/>
    <x v="50"/>
    <x v="0"/>
    <n v="0"/>
  </r>
  <r>
    <x v="3"/>
    <x v="2"/>
    <x v="50"/>
    <x v="1"/>
    <n v="0"/>
  </r>
  <r>
    <x v="3"/>
    <x v="2"/>
    <x v="51"/>
    <x v="0"/>
    <n v="0"/>
  </r>
  <r>
    <x v="3"/>
    <x v="2"/>
    <x v="51"/>
    <x v="1"/>
    <n v="9"/>
  </r>
  <r>
    <x v="3"/>
    <x v="2"/>
    <x v="52"/>
    <x v="0"/>
    <n v="0"/>
  </r>
  <r>
    <x v="3"/>
    <x v="2"/>
    <x v="52"/>
    <x v="1"/>
    <n v="0"/>
  </r>
  <r>
    <x v="3"/>
    <x v="2"/>
    <x v="53"/>
    <x v="0"/>
    <n v="0"/>
  </r>
  <r>
    <x v="3"/>
    <x v="2"/>
    <x v="53"/>
    <x v="1"/>
    <n v="0"/>
  </r>
  <r>
    <x v="3"/>
    <x v="2"/>
    <x v="54"/>
    <x v="0"/>
    <n v="0"/>
  </r>
  <r>
    <x v="3"/>
    <x v="2"/>
    <x v="54"/>
    <x v="1"/>
    <n v="18"/>
  </r>
  <r>
    <x v="3"/>
    <x v="2"/>
    <x v="55"/>
    <x v="0"/>
    <n v="0"/>
  </r>
  <r>
    <x v="3"/>
    <x v="2"/>
    <x v="55"/>
    <x v="1"/>
    <n v="0"/>
  </r>
  <r>
    <x v="3"/>
    <x v="2"/>
    <x v="56"/>
    <x v="0"/>
    <n v="0"/>
  </r>
  <r>
    <x v="3"/>
    <x v="2"/>
    <x v="56"/>
    <x v="1"/>
    <n v="0"/>
  </r>
  <r>
    <x v="3"/>
    <x v="2"/>
    <x v="57"/>
    <x v="0"/>
    <n v="0"/>
  </r>
  <r>
    <x v="3"/>
    <x v="2"/>
    <x v="57"/>
    <x v="1"/>
    <n v="12"/>
  </r>
  <r>
    <x v="3"/>
    <x v="2"/>
    <x v="58"/>
    <x v="0"/>
    <n v="0"/>
  </r>
  <r>
    <x v="3"/>
    <x v="2"/>
    <x v="58"/>
    <x v="1"/>
    <n v="4"/>
  </r>
  <r>
    <x v="3"/>
    <x v="2"/>
    <x v="59"/>
    <x v="0"/>
    <n v="0"/>
  </r>
  <r>
    <x v="3"/>
    <x v="2"/>
    <x v="59"/>
    <x v="1"/>
    <n v="0"/>
  </r>
  <r>
    <x v="3"/>
    <x v="2"/>
    <x v="60"/>
    <x v="0"/>
    <n v="0"/>
  </r>
  <r>
    <x v="3"/>
    <x v="2"/>
    <x v="60"/>
    <x v="1"/>
    <n v="0"/>
  </r>
  <r>
    <x v="3"/>
    <x v="2"/>
    <x v="61"/>
    <x v="0"/>
    <n v="0"/>
  </r>
  <r>
    <x v="3"/>
    <x v="2"/>
    <x v="61"/>
    <x v="1"/>
    <n v="0"/>
  </r>
  <r>
    <x v="3"/>
    <x v="2"/>
    <x v="62"/>
    <x v="0"/>
    <n v="0"/>
  </r>
  <r>
    <x v="3"/>
    <x v="2"/>
    <x v="62"/>
    <x v="1"/>
    <n v="0"/>
  </r>
  <r>
    <x v="3"/>
    <x v="2"/>
    <x v="63"/>
    <x v="0"/>
    <n v="0"/>
  </r>
  <r>
    <x v="3"/>
    <x v="2"/>
    <x v="63"/>
    <x v="1"/>
    <n v="0"/>
  </r>
  <r>
    <x v="3"/>
    <x v="2"/>
    <x v="64"/>
    <x v="0"/>
    <n v="0"/>
  </r>
  <r>
    <x v="3"/>
    <x v="2"/>
    <x v="64"/>
    <x v="1"/>
    <n v="0"/>
  </r>
  <r>
    <x v="3"/>
    <x v="2"/>
    <x v="65"/>
    <x v="0"/>
    <n v="0"/>
  </r>
  <r>
    <x v="3"/>
    <x v="2"/>
    <x v="65"/>
    <x v="1"/>
    <n v="0"/>
  </r>
  <r>
    <x v="3"/>
    <x v="2"/>
    <x v="66"/>
    <x v="0"/>
    <n v="0"/>
  </r>
  <r>
    <x v="3"/>
    <x v="2"/>
    <x v="66"/>
    <x v="1"/>
    <n v="0"/>
  </r>
  <r>
    <x v="3"/>
    <x v="2"/>
    <x v="67"/>
    <x v="0"/>
    <n v="0"/>
  </r>
  <r>
    <x v="3"/>
    <x v="2"/>
    <x v="67"/>
    <x v="1"/>
    <n v="19"/>
  </r>
  <r>
    <x v="3"/>
    <x v="2"/>
    <x v="68"/>
    <x v="0"/>
    <n v="0"/>
  </r>
  <r>
    <x v="3"/>
    <x v="2"/>
    <x v="68"/>
    <x v="1"/>
    <n v="0"/>
  </r>
  <r>
    <x v="3"/>
    <x v="2"/>
    <x v="69"/>
    <x v="0"/>
    <n v="0"/>
  </r>
  <r>
    <x v="3"/>
    <x v="2"/>
    <x v="69"/>
    <x v="1"/>
    <n v="5"/>
  </r>
  <r>
    <x v="3"/>
    <x v="2"/>
    <x v="70"/>
    <x v="0"/>
    <n v="0"/>
  </r>
  <r>
    <x v="3"/>
    <x v="2"/>
    <x v="70"/>
    <x v="1"/>
    <n v="0"/>
  </r>
  <r>
    <x v="3"/>
    <x v="2"/>
    <x v="71"/>
    <x v="0"/>
    <n v="0"/>
  </r>
  <r>
    <x v="3"/>
    <x v="2"/>
    <x v="71"/>
    <x v="1"/>
    <n v="0"/>
  </r>
  <r>
    <x v="3"/>
    <x v="2"/>
    <x v="72"/>
    <x v="0"/>
    <n v="0"/>
  </r>
  <r>
    <x v="3"/>
    <x v="2"/>
    <x v="72"/>
    <x v="1"/>
    <n v="0"/>
  </r>
  <r>
    <x v="3"/>
    <x v="2"/>
    <x v="73"/>
    <x v="0"/>
    <n v="0"/>
  </r>
  <r>
    <x v="3"/>
    <x v="2"/>
    <x v="73"/>
    <x v="1"/>
    <n v="8"/>
  </r>
  <r>
    <x v="3"/>
    <x v="2"/>
    <x v="74"/>
    <x v="0"/>
    <n v="0"/>
  </r>
  <r>
    <x v="3"/>
    <x v="2"/>
    <x v="74"/>
    <x v="1"/>
    <n v="0"/>
  </r>
  <r>
    <x v="3"/>
    <x v="2"/>
    <x v="75"/>
    <x v="0"/>
    <n v="0"/>
  </r>
  <r>
    <x v="3"/>
    <x v="2"/>
    <x v="75"/>
    <x v="1"/>
    <n v="0"/>
  </r>
  <r>
    <x v="3"/>
    <x v="2"/>
    <x v="76"/>
    <x v="0"/>
    <n v="0"/>
  </r>
  <r>
    <x v="3"/>
    <x v="2"/>
    <x v="76"/>
    <x v="1"/>
    <n v="8"/>
  </r>
  <r>
    <x v="3"/>
    <x v="2"/>
    <x v="77"/>
    <x v="0"/>
    <n v="0"/>
  </r>
  <r>
    <x v="3"/>
    <x v="2"/>
    <x v="77"/>
    <x v="1"/>
    <n v="0"/>
  </r>
  <r>
    <x v="3"/>
    <x v="2"/>
    <x v="78"/>
    <x v="0"/>
    <n v="0"/>
  </r>
  <r>
    <x v="3"/>
    <x v="2"/>
    <x v="78"/>
    <x v="1"/>
    <n v="0"/>
  </r>
  <r>
    <x v="3"/>
    <x v="2"/>
    <x v="79"/>
    <x v="0"/>
    <n v="0"/>
  </r>
  <r>
    <x v="3"/>
    <x v="2"/>
    <x v="79"/>
    <x v="1"/>
    <n v="15"/>
  </r>
  <r>
    <x v="3"/>
    <x v="2"/>
    <x v="80"/>
    <x v="0"/>
    <n v="0"/>
  </r>
  <r>
    <x v="3"/>
    <x v="2"/>
    <x v="80"/>
    <x v="1"/>
    <n v="8"/>
  </r>
  <r>
    <x v="3"/>
    <x v="2"/>
    <x v="81"/>
    <x v="0"/>
    <n v="0"/>
  </r>
  <r>
    <x v="3"/>
    <x v="2"/>
    <x v="81"/>
    <x v="1"/>
    <n v="0"/>
  </r>
  <r>
    <x v="3"/>
    <x v="2"/>
    <x v="82"/>
    <x v="0"/>
    <n v="0"/>
  </r>
  <r>
    <x v="3"/>
    <x v="2"/>
    <x v="82"/>
    <x v="1"/>
    <n v="8"/>
  </r>
  <r>
    <x v="3"/>
    <x v="2"/>
    <x v="83"/>
    <x v="0"/>
    <n v="0"/>
  </r>
  <r>
    <x v="3"/>
    <x v="2"/>
    <x v="83"/>
    <x v="1"/>
    <n v="0"/>
  </r>
  <r>
    <x v="3"/>
    <x v="2"/>
    <x v="84"/>
    <x v="0"/>
    <n v="0"/>
  </r>
  <r>
    <x v="3"/>
    <x v="2"/>
    <x v="84"/>
    <x v="1"/>
    <n v="27"/>
  </r>
  <r>
    <x v="3"/>
    <x v="2"/>
    <x v="85"/>
    <x v="0"/>
    <n v="0"/>
  </r>
  <r>
    <x v="3"/>
    <x v="2"/>
    <x v="85"/>
    <x v="1"/>
    <n v="1"/>
  </r>
  <r>
    <x v="3"/>
    <x v="2"/>
    <x v="86"/>
    <x v="0"/>
    <n v="0"/>
  </r>
  <r>
    <x v="3"/>
    <x v="2"/>
    <x v="86"/>
    <x v="1"/>
    <n v="0"/>
  </r>
  <r>
    <x v="3"/>
    <x v="2"/>
    <x v="87"/>
    <x v="0"/>
    <n v="0"/>
  </r>
  <r>
    <x v="3"/>
    <x v="2"/>
    <x v="87"/>
    <x v="1"/>
    <n v="29"/>
  </r>
  <r>
    <x v="3"/>
    <x v="2"/>
    <x v="88"/>
    <x v="0"/>
    <n v="0"/>
  </r>
  <r>
    <x v="3"/>
    <x v="2"/>
    <x v="88"/>
    <x v="1"/>
    <n v="4"/>
  </r>
  <r>
    <x v="3"/>
    <x v="2"/>
    <x v="89"/>
    <x v="0"/>
    <n v="0"/>
  </r>
  <r>
    <x v="3"/>
    <x v="2"/>
    <x v="89"/>
    <x v="1"/>
    <n v="0"/>
  </r>
  <r>
    <x v="3"/>
    <x v="2"/>
    <x v="90"/>
    <x v="0"/>
    <n v="0"/>
  </r>
  <r>
    <x v="3"/>
    <x v="2"/>
    <x v="90"/>
    <x v="1"/>
    <n v="0"/>
  </r>
  <r>
    <x v="3"/>
    <x v="2"/>
    <x v="91"/>
    <x v="0"/>
    <n v="0"/>
  </r>
  <r>
    <x v="3"/>
    <x v="2"/>
    <x v="91"/>
    <x v="1"/>
    <n v="0"/>
  </r>
  <r>
    <x v="3"/>
    <x v="2"/>
    <x v="92"/>
    <x v="0"/>
    <n v="0"/>
  </r>
  <r>
    <x v="3"/>
    <x v="2"/>
    <x v="92"/>
    <x v="1"/>
    <n v="0"/>
  </r>
  <r>
    <x v="3"/>
    <x v="2"/>
    <x v="93"/>
    <x v="0"/>
    <n v="0"/>
  </r>
  <r>
    <x v="3"/>
    <x v="2"/>
    <x v="93"/>
    <x v="1"/>
    <n v="0"/>
  </r>
  <r>
    <x v="3"/>
    <x v="2"/>
    <x v="94"/>
    <x v="0"/>
    <n v="0"/>
  </r>
  <r>
    <x v="3"/>
    <x v="2"/>
    <x v="94"/>
    <x v="1"/>
    <n v="0"/>
  </r>
  <r>
    <x v="3"/>
    <x v="2"/>
    <x v="95"/>
    <x v="0"/>
    <n v="0"/>
  </r>
  <r>
    <x v="3"/>
    <x v="2"/>
    <x v="95"/>
    <x v="1"/>
    <n v="0"/>
  </r>
  <r>
    <x v="3"/>
    <x v="2"/>
    <x v="96"/>
    <x v="0"/>
    <n v="0"/>
  </r>
  <r>
    <x v="3"/>
    <x v="2"/>
    <x v="96"/>
    <x v="1"/>
    <n v="12"/>
  </r>
  <r>
    <x v="3"/>
    <x v="2"/>
    <x v="97"/>
    <x v="0"/>
    <n v="0"/>
  </r>
  <r>
    <x v="3"/>
    <x v="2"/>
    <x v="97"/>
    <x v="1"/>
    <n v="7"/>
  </r>
  <r>
    <x v="3"/>
    <x v="2"/>
    <x v="98"/>
    <x v="0"/>
    <n v="0"/>
  </r>
  <r>
    <x v="3"/>
    <x v="2"/>
    <x v="98"/>
    <x v="1"/>
    <n v="15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594">
  <r>
    <x v="0"/>
    <x v="0"/>
    <x v="0"/>
    <x v="0"/>
    <n v="3.2"/>
  </r>
  <r>
    <x v="0"/>
    <x v="0"/>
    <x v="0"/>
    <x v="1"/>
    <n v="3.2"/>
  </r>
  <r>
    <x v="0"/>
    <x v="0"/>
    <x v="1"/>
    <x v="0"/>
    <n v="2.6"/>
  </r>
  <r>
    <x v="0"/>
    <x v="0"/>
    <x v="1"/>
    <x v="1"/>
    <n v="3"/>
  </r>
  <r>
    <x v="0"/>
    <x v="0"/>
    <x v="2"/>
    <x v="0"/>
    <n v="2.8"/>
  </r>
  <r>
    <x v="0"/>
    <x v="0"/>
    <x v="2"/>
    <x v="1"/>
    <n v="3.1"/>
  </r>
  <r>
    <x v="0"/>
    <x v="0"/>
    <x v="3"/>
    <x v="0"/>
    <n v="0"/>
  </r>
  <r>
    <x v="0"/>
    <x v="0"/>
    <x v="3"/>
    <x v="1"/>
    <n v="3.3"/>
  </r>
  <r>
    <x v="0"/>
    <x v="0"/>
    <x v="4"/>
    <x v="0"/>
    <n v="2.6"/>
  </r>
  <r>
    <x v="0"/>
    <x v="0"/>
    <x v="4"/>
    <x v="1"/>
    <n v="3"/>
  </r>
  <r>
    <x v="0"/>
    <x v="0"/>
    <x v="5"/>
    <x v="0"/>
    <n v="2.8"/>
  </r>
  <r>
    <x v="0"/>
    <x v="0"/>
    <x v="5"/>
    <x v="1"/>
    <n v="3"/>
  </r>
  <r>
    <x v="0"/>
    <x v="0"/>
    <x v="6"/>
    <x v="0"/>
    <n v="3.2"/>
  </r>
  <r>
    <x v="0"/>
    <x v="0"/>
    <x v="6"/>
    <x v="1"/>
    <n v="4.5"/>
  </r>
  <r>
    <x v="0"/>
    <x v="0"/>
    <x v="7"/>
    <x v="0"/>
    <n v="3.7"/>
  </r>
  <r>
    <x v="0"/>
    <x v="0"/>
    <x v="7"/>
    <x v="1"/>
    <n v="3.5"/>
  </r>
  <r>
    <x v="0"/>
    <x v="0"/>
    <x v="8"/>
    <x v="0"/>
    <n v="4"/>
  </r>
  <r>
    <x v="0"/>
    <x v="0"/>
    <x v="8"/>
    <x v="1"/>
    <n v="3.2"/>
  </r>
  <r>
    <x v="0"/>
    <x v="0"/>
    <x v="9"/>
    <x v="0"/>
    <n v="3.1"/>
  </r>
  <r>
    <x v="0"/>
    <x v="0"/>
    <x v="9"/>
    <x v="1"/>
    <n v="4"/>
  </r>
  <r>
    <x v="0"/>
    <x v="0"/>
    <x v="10"/>
    <x v="0"/>
    <n v="2.2999999999999998"/>
  </r>
  <r>
    <x v="0"/>
    <x v="0"/>
    <x v="10"/>
    <x v="1"/>
    <n v="1.8"/>
  </r>
  <r>
    <x v="0"/>
    <x v="0"/>
    <x v="11"/>
    <x v="0"/>
    <n v="3.4"/>
  </r>
  <r>
    <x v="0"/>
    <x v="0"/>
    <x v="11"/>
    <x v="1"/>
    <n v="3.1"/>
  </r>
  <r>
    <x v="0"/>
    <x v="0"/>
    <x v="12"/>
    <x v="0"/>
    <n v="3.2"/>
  </r>
  <r>
    <x v="0"/>
    <x v="0"/>
    <x v="12"/>
    <x v="1"/>
    <n v="3.8"/>
  </r>
  <r>
    <x v="0"/>
    <x v="0"/>
    <x v="13"/>
    <x v="0"/>
    <n v="3.6"/>
  </r>
  <r>
    <x v="0"/>
    <x v="0"/>
    <x v="13"/>
    <x v="1"/>
    <n v="3.4"/>
  </r>
  <r>
    <x v="0"/>
    <x v="0"/>
    <x v="14"/>
    <x v="0"/>
    <n v="3.3"/>
  </r>
  <r>
    <x v="0"/>
    <x v="0"/>
    <x v="14"/>
    <x v="1"/>
    <n v="2.5"/>
  </r>
  <r>
    <x v="0"/>
    <x v="0"/>
    <x v="15"/>
    <x v="0"/>
    <n v="2.6"/>
  </r>
  <r>
    <x v="0"/>
    <x v="0"/>
    <x v="15"/>
    <x v="1"/>
    <n v="2.8"/>
  </r>
  <r>
    <x v="0"/>
    <x v="0"/>
    <x v="16"/>
    <x v="0"/>
    <n v="4.5"/>
  </r>
  <r>
    <x v="0"/>
    <x v="0"/>
    <x v="16"/>
    <x v="1"/>
    <n v="4.0999999999999996"/>
  </r>
  <r>
    <x v="0"/>
    <x v="0"/>
    <x v="17"/>
    <x v="0"/>
    <n v="4.2"/>
  </r>
  <r>
    <x v="0"/>
    <x v="0"/>
    <x v="17"/>
    <x v="1"/>
    <n v="3.9"/>
  </r>
  <r>
    <x v="0"/>
    <x v="0"/>
    <x v="18"/>
    <x v="0"/>
    <n v="4"/>
  </r>
  <r>
    <x v="0"/>
    <x v="0"/>
    <x v="18"/>
    <x v="1"/>
    <n v="3.3"/>
  </r>
  <r>
    <x v="0"/>
    <x v="0"/>
    <x v="19"/>
    <x v="0"/>
    <n v="2.2000000000000002"/>
  </r>
  <r>
    <x v="0"/>
    <x v="0"/>
    <x v="19"/>
    <x v="1"/>
    <n v="3.8"/>
  </r>
  <r>
    <x v="0"/>
    <x v="0"/>
    <x v="20"/>
    <x v="0"/>
    <n v="2"/>
  </r>
  <r>
    <x v="0"/>
    <x v="0"/>
    <x v="20"/>
    <x v="1"/>
    <n v="2.8"/>
  </r>
  <r>
    <x v="0"/>
    <x v="0"/>
    <x v="21"/>
    <x v="0"/>
    <n v="3.1"/>
  </r>
  <r>
    <x v="0"/>
    <x v="0"/>
    <x v="21"/>
    <x v="1"/>
    <n v="3.4"/>
  </r>
  <r>
    <x v="0"/>
    <x v="0"/>
    <x v="22"/>
    <x v="0"/>
    <n v="2.2000000000000002"/>
  </r>
  <r>
    <x v="0"/>
    <x v="0"/>
    <x v="22"/>
    <x v="1"/>
    <n v="3.4"/>
  </r>
  <r>
    <x v="0"/>
    <x v="0"/>
    <x v="23"/>
    <x v="0"/>
    <n v="0"/>
  </r>
  <r>
    <x v="0"/>
    <x v="0"/>
    <x v="23"/>
    <x v="1"/>
    <n v="2.2000000000000002"/>
  </r>
  <r>
    <x v="0"/>
    <x v="0"/>
    <x v="24"/>
    <x v="0"/>
    <n v="3.6"/>
  </r>
  <r>
    <x v="0"/>
    <x v="0"/>
    <x v="24"/>
    <x v="1"/>
    <n v="3"/>
  </r>
  <r>
    <x v="0"/>
    <x v="0"/>
    <x v="25"/>
    <x v="0"/>
    <n v="3.8"/>
  </r>
  <r>
    <x v="0"/>
    <x v="0"/>
    <x v="25"/>
    <x v="1"/>
    <n v="4.0999999999999996"/>
  </r>
  <r>
    <x v="0"/>
    <x v="0"/>
    <x v="26"/>
    <x v="0"/>
    <n v="2.2999999999999998"/>
  </r>
  <r>
    <x v="0"/>
    <x v="0"/>
    <x v="26"/>
    <x v="1"/>
    <n v="2.5"/>
  </r>
  <r>
    <x v="0"/>
    <x v="0"/>
    <x v="27"/>
    <x v="0"/>
    <n v="2.7"/>
  </r>
  <r>
    <x v="0"/>
    <x v="0"/>
    <x v="27"/>
    <x v="1"/>
    <n v="3"/>
  </r>
  <r>
    <x v="0"/>
    <x v="0"/>
    <x v="28"/>
    <x v="0"/>
    <n v="2.7"/>
  </r>
  <r>
    <x v="0"/>
    <x v="0"/>
    <x v="28"/>
    <x v="1"/>
    <n v="3.5"/>
  </r>
  <r>
    <x v="0"/>
    <x v="0"/>
    <x v="29"/>
    <x v="0"/>
    <n v="3.8"/>
  </r>
  <r>
    <x v="0"/>
    <x v="0"/>
    <x v="29"/>
    <x v="1"/>
    <n v="3.2"/>
  </r>
  <r>
    <x v="0"/>
    <x v="0"/>
    <x v="30"/>
    <x v="0"/>
    <n v="4.0999999999999996"/>
  </r>
  <r>
    <x v="0"/>
    <x v="0"/>
    <x v="30"/>
    <x v="1"/>
    <n v="4.2"/>
  </r>
  <r>
    <x v="0"/>
    <x v="0"/>
    <x v="31"/>
    <x v="0"/>
    <n v="2.6"/>
  </r>
  <r>
    <x v="0"/>
    <x v="0"/>
    <x v="31"/>
    <x v="1"/>
    <n v="4.4000000000000004"/>
  </r>
  <r>
    <x v="0"/>
    <x v="0"/>
    <x v="32"/>
    <x v="0"/>
    <n v="4.7"/>
  </r>
  <r>
    <x v="0"/>
    <x v="0"/>
    <x v="32"/>
    <x v="1"/>
    <n v="3.9"/>
  </r>
  <r>
    <x v="0"/>
    <x v="0"/>
    <x v="33"/>
    <x v="0"/>
    <n v="3.6"/>
  </r>
  <r>
    <x v="0"/>
    <x v="0"/>
    <x v="33"/>
    <x v="1"/>
    <n v="3.3"/>
  </r>
  <r>
    <x v="0"/>
    <x v="0"/>
    <x v="34"/>
    <x v="0"/>
    <n v="2.7"/>
  </r>
  <r>
    <x v="0"/>
    <x v="0"/>
    <x v="34"/>
    <x v="1"/>
    <n v="3.9"/>
  </r>
  <r>
    <x v="0"/>
    <x v="0"/>
    <x v="35"/>
    <x v="0"/>
    <n v="4.5"/>
  </r>
  <r>
    <x v="0"/>
    <x v="0"/>
    <x v="35"/>
    <x v="1"/>
    <n v="3.2"/>
  </r>
  <r>
    <x v="0"/>
    <x v="0"/>
    <x v="36"/>
    <x v="0"/>
    <n v="3.6"/>
  </r>
  <r>
    <x v="0"/>
    <x v="0"/>
    <x v="36"/>
    <x v="1"/>
    <n v="3.4"/>
  </r>
  <r>
    <x v="0"/>
    <x v="0"/>
    <x v="37"/>
    <x v="0"/>
    <n v="5.3"/>
  </r>
  <r>
    <x v="0"/>
    <x v="0"/>
    <x v="37"/>
    <x v="1"/>
    <n v="4.2"/>
  </r>
  <r>
    <x v="0"/>
    <x v="0"/>
    <x v="38"/>
    <x v="0"/>
    <n v="2.9"/>
  </r>
  <r>
    <x v="0"/>
    <x v="0"/>
    <x v="38"/>
    <x v="1"/>
    <n v="2.8"/>
  </r>
  <r>
    <x v="0"/>
    <x v="0"/>
    <x v="39"/>
    <x v="0"/>
    <n v="3.1"/>
  </r>
  <r>
    <x v="0"/>
    <x v="0"/>
    <x v="39"/>
    <x v="1"/>
    <n v="2.9"/>
  </r>
  <r>
    <x v="0"/>
    <x v="0"/>
    <x v="40"/>
    <x v="0"/>
    <n v="3.7"/>
  </r>
  <r>
    <x v="0"/>
    <x v="0"/>
    <x v="40"/>
    <x v="1"/>
    <n v="2.5"/>
  </r>
  <r>
    <x v="0"/>
    <x v="0"/>
    <x v="41"/>
    <x v="0"/>
    <n v="2.9"/>
  </r>
  <r>
    <x v="0"/>
    <x v="0"/>
    <x v="41"/>
    <x v="1"/>
    <n v="2.6"/>
  </r>
  <r>
    <x v="0"/>
    <x v="0"/>
    <x v="42"/>
    <x v="0"/>
    <n v="2.7"/>
  </r>
  <r>
    <x v="0"/>
    <x v="0"/>
    <x v="42"/>
    <x v="1"/>
    <n v="3.1"/>
  </r>
  <r>
    <x v="0"/>
    <x v="0"/>
    <x v="43"/>
    <x v="0"/>
    <n v="3.9"/>
  </r>
  <r>
    <x v="0"/>
    <x v="0"/>
    <x v="43"/>
    <x v="1"/>
    <n v="3.7"/>
  </r>
  <r>
    <x v="0"/>
    <x v="0"/>
    <x v="44"/>
    <x v="0"/>
    <n v="3.6"/>
  </r>
  <r>
    <x v="0"/>
    <x v="0"/>
    <x v="44"/>
    <x v="1"/>
    <n v="3.3"/>
  </r>
  <r>
    <x v="0"/>
    <x v="0"/>
    <x v="45"/>
    <x v="0"/>
    <n v="3.3"/>
  </r>
  <r>
    <x v="0"/>
    <x v="0"/>
    <x v="45"/>
    <x v="1"/>
    <n v="3.4"/>
  </r>
  <r>
    <x v="0"/>
    <x v="0"/>
    <x v="46"/>
    <x v="0"/>
    <n v="2.7"/>
  </r>
  <r>
    <x v="0"/>
    <x v="0"/>
    <x v="46"/>
    <x v="1"/>
    <n v="3.3"/>
  </r>
  <r>
    <x v="0"/>
    <x v="0"/>
    <x v="47"/>
    <x v="0"/>
    <n v="4.5999999999999996"/>
  </r>
  <r>
    <x v="0"/>
    <x v="0"/>
    <x v="47"/>
    <x v="1"/>
    <n v="2.9"/>
  </r>
  <r>
    <x v="0"/>
    <x v="0"/>
    <x v="48"/>
    <x v="0"/>
    <n v="2.8"/>
  </r>
  <r>
    <x v="0"/>
    <x v="0"/>
    <x v="48"/>
    <x v="1"/>
    <n v="3.6"/>
  </r>
  <r>
    <x v="0"/>
    <x v="0"/>
    <x v="49"/>
    <x v="0"/>
    <n v="3.2"/>
  </r>
  <r>
    <x v="0"/>
    <x v="0"/>
    <x v="49"/>
    <x v="1"/>
    <n v="3"/>
  </r>
  <r>
    <x v="0"/>
    <x v="0"/>
    <x v="50"/>
    <x v="0"/>
    <n v="3.7"/>
  </r>
  <r>
    <x v="0"/>
    <x v="0"/>
    <x v="50"/>
    <x v="1"/>
    <n v="1.7"/>
  </r>
  <r>
    <x v="0"/>
    <x v="0"/>
    <x v="51"/>
    <x v="0"/>
    <n v="3"/>
  </r>
  <r>
    <x v="0"/>
    <x v="0"/>
    <x v="51"/>
    <x v="1"/>
    <n v="2.7"/>
  </r>
  <r>
    <x v="0"/>
    <x v="0"/>
    <x v="52"/>
    <x v="0"/>
    <n v="4.8"/>
  </r>
  <r>
    <x v="0"/>
    <x v="0"/>
    <x v="52"/>
    <x v="1"/>
    <n v="3"/>
  </r>
  <r>
    <x v="0"/>
    <x v="0"/>
    <x v="53"/>
    <x v="0"/>
    <n v="3.7"/>
  </r>
  <r>
    <x v="0"/>
    <x v="0"/>
    <x v="53"/>
    <x v="1"/>
    <n v="3.4"/>
  </r>
  <r>
    <x v="0"/>
    <x v="0"/>
    <x v="54"/>
    <x v="0"/>
    <n v="2.7"/>
  </r>
  <r>
    <x v="0"/>
    <x v="0"/>
    <x v="54"/>
    <x v="1"/>
    <n v="2.5"/>
  </r>
  <r>
    <x v="0"/>
    <x v="0"/>
    <x v="55"/>
    <x v="0"/>
    <n v="3.5"/>
  </r>
  <r>
    <x v="0"/>
    <x v="0"/>
    <x v="55"/>
    <x v="1"/>
    <n v="4.8"/>
  </r>
  <r>
    <x v="0"/>
    <x v="0"/>
    <x v="56"/>
    <x v="0"/>
    <n v="2.7"/>
  </r>
  <r>
    <x v="0"/>
    <x v="0"/>
    <x v="56"/>
    <x v="1"/>
    <n v="3"/>
  </r>
  <r>
    <x v="0"/>
    <x v="0"/>
    <x v="57"/>
    <x v="0"/>
    <n v="4.7"/>
  </r>
  <r>
    <x v="0"/>
    <x v="0"/>
    <x v="57"/>
    <x v="1"/>
    <n v="2.2000000000000002"/>
  </r>
  <r>
    <x v="0"/>
    <x v="0"/>
    <x v="58"/>
    <x v="0"/>
    <n v="3.4"/>
  </r>
  <r>
    <x v="0"/>
    <x v="0"/>
    <x v="58"/>
    <x v="1"/>
    <n v="4.0999999999999996"/>
  </r>
  <r>
    <x v="0"/>
    <x v="0"/>
    <x v="59"/>
    <x v="0"/>
    <n v="1.9"/>
  </r>
  <r>
    <x v="0"/>
    <x v="0"/>
    <x v="59"/>
    <x v="1"/>
    <n v="2.1"/>
  </r>
  <r>
    <x v="0"/>
    <x v="0"/>
    <x v="60"/>
    <x v="0"/>
    <n v="3.5"/>
  </r>
  <r>
    <x v="0"/>
    <x v="0"/>
    <x v="60"/>
    <x v="1"/>
    <n v="3"/>
  </r>
  <r>
    <x v="0"/>
    <x v="0"/>
    <x v="61"/>
    <x v="0"/>
    <n v="2.7"/>
  </r>
  <r>
    <x v="0"/>
    <x v="0"/>
    <x v="61"/>
    <x v="1"/>
    <n v="3"/>
  </r>
  <r>
    <x v="0"/>
    <x v="0"/>
    <x v="62"/>
    <x v="0"/>
    <n v="3.1"/>
  </r>
  <r>
    <x v="0"/>
    <x v="0"/>
    <x v="62"/>
    <x v="1"/>
    <n v="2.4"/>
  </r>
  <r>
    <x v="0"/>
    <x v="0"/>
    <x v="63"/>
    <x v="0"/>
    <n v="3.1"/>
  </r>
  <r>
    <x v="0"/>
    <x v="0"/>
    <x v="63"/>
    <x v="1"/>
    <n v="4.5"/>
  </r>
  <r>
    <x v="0"/>
    <x v="0"/>
    <x v="64"/>
    <x v="0"/>
    <n v="2.8"/>
  </r>
  <r>
    <x v="0"/>
    <x v="0"/>
    <x v="64"/>
    <x v="1"/>
    <n v="1.9"/>
  </r>
  <r>
    <x v="0"/>
    <x v="0"/>
    <x v="65"/>
    <x v="0"/>
    <n v="3.3"/>
  </r>
  <r>
    <x v="0"/>
    <x v="0"/>
    <x v="65"/>
    <x v="1"/>
    <n v="2.2999999999999998"/>
  </r>
  <r>
    <x v="0"/>
    <x v="0"/>
    <x v="66"/>
    <x v="0"/>
    <n v="0"/>
  </r>
  <r>
    <x v="0"/>
    <x v="0"/>
    <x v="66"/>
    <x v="1"/>
    <n v="3"/>
  </r>
  <r>
    <x v="0"/>
    <x v="0"/>
    <x v="67"/>
    <x v="0"/>
    <n v="2.5"/>
  </r>
  <r>
    <x v="0"/>
    <x v="0"/>
    <x v="67"/>
    <x v="1"/>
    <n v="2.9"/>
  </r>
  <r>
    <x v="0"/>
    <x v="0"/>
    <x v="68"/>
    <x v="0"/>
    <n v="3.2"/>
  </r>
  <r>
    <x v="0"/>
    <x v="0"/>
    <x v="68"/>
    <x v="1"/>
    <n v="2.9"/>
  </r>
  <r>
    <x v="0"/>
    <x v="0"/>
    <x v="69"/>
    <x v="0"/>
    <n v="2.2000000000000002"/>
  </r>
  <r>
    <x v="0"/>
    <x v="0"/>
    <x v="69"/>
    <x v="1"/>
    <n v="2.9"/>
  </r>
  <r>
    <x v="0"/>
    <x v="0"/>
    <x v="70"/>
    <x v="0"/>
    <n v="2.9"/>
  </r>
  <r>
    <x v="0"/>
    <x v="0"/>
    <x v="70"/>
    <x v="1"/>
    <n v="4.3"/>
  </r>
  <r>
    <x v="0"/>
    <x v="0"/>
    <x v="71"/>
    <x v="0"/>
    <n v="3.5"/>
  </r>
  <r>
    <x v="0"/>
    <x v="0"/>
    <x v="71"/>
    <x v="1"/>
    <n v="3.9"/>
  </r>
  <r>
    <x v="0"/>
    <x v="0"/>
    <x v="72"/>
    <x v="0"/>
    <n v="3.9"/>
  </r>
  <r>
    <x v="0"/>
    <x v="0"/>
    <x v="72"/>
    <x v="1"/>
    <n v="2.6"/>
  </r>
  <r>
    <x v="0"/>
    <x v="0"/>
    <x v="73"/>
    <x v="0"/>
    <n v="2.9"/>
  </r>
  <r>
    <x v="0"/>
    <x v="0"/>
    <x v="73"/>
    <x v="1"/>
    <n v="3.3"/>
  </r>
  <r>
    <x v="0"/>
    <x v="0"/>
    <x v="74"/>
    <x v="0"/>
    <n v="0"/>
  </r>
  <r>
    <x v="0"/>
    <x v="0"/>
    <x v="74"/>
    <x v="1"/>
    <n v="3.3"/>
  </r>
  <r>
    <x v="0"/>
    <x v="0"/>
    <x v="75"/>
    <x v="0"/>
    <n v="0"/>
  </r>
  <r>
    <x v="0"/>
    <x v="0"/>
    <x v="75"/>
    <x v="1"/>
    <n v="3"/>
  </r>
  <r>
    <x v="0"/>
    <x v="0"/>
    <x v="76"/>
    <x v="0"/>
    <n v="3"/>
  </r>
  <r>
    <x v="0"/>
    <x v="0"/>
    <x v="76"/>
    <x v="1"/>
    <n v="4.5999999999999996"/>
  </r>
  <r>
    <x v="0"/>
    <x v="0"/>
    <x v="77"/>
    <x v="0"/>
    <n v="4.0999999999999996"/>
  </r>
  <r>
    <x v="0"/>
    <x v="0"/>
    <x v="77"/>
    <x v="1"/>
    <n v="3.9"/>
  </r>
  <r>
    <x v="0"/>
    <x v="0"/>
    <x v="78"/>
    <x v="0"/>
    <n v="0"/>
  </r>
  <r>
    <x v="0"/>
    <x v="0"/>
    <x v="78"/>
    <x v="1"/>
    <n v="3.6"/>
  </r>
  <r>
    <x v="0"/>
    <x v="0"/>
    <x v="79"/>
    <x v="0"/>
    <n v="3.1"/>
  </r>
  <r>
    <x v="0"/>
    <x v="0"/>
    <x v="79"/>
    <x v="1"/>
    <n v="2.9"/>
  </r>
  <r>
    <x v="0"/>
    <x v="0"/>
    <x v="80"/>
    <x v="0"/>
    <n v="3.4"/>
  </r>
  <r>
    <x v="0"/>
    <x v="0"/>
    <x v="80"/>
    <x v="1"/>
    <n v="3.8"/>
  </r>
  <r>
    <x v="0"/>
    <x v="0"/>
    <x v="81"/>
    <x v="0"/>
    <n v="3.3"/>
  </r>
  <r>
    <x v="0"/>
    <x v="0"/>
    <x v="81"/>
    <x v="1"/>
    <n v="2.8"/>
  </r>
  <r>
    <x v="0"/>
    <x v="0"/>
    <x v="82"/>
    <x v="0"/>
    <n v="2.5"/>
  </r>
  <r>
    <x v="0"/>
    <x v="0"/>
    <x v="82"/>
    <x v="1"/>
    <n v="3.5"/>
  </r>
  <r>
    <x v="0"/>
    <x v="0"/>
    <x v="83"/>
    <x v="0"/>
    <n v="3"/>
  </r>
  <r>
    <x v="0"/>
    <x v="0"/>
    <x v="83"/>
    <x v="1"/>
    <n v="2.2000000000000002"/>
  </r>
  <r>
    <x v="0"/>
    <x v="0"/>
    <x v="84"/>
    <x v="0"/>
    <n v="2.7"/>
  </r>
  <r>
    <x v="0"/>
    <x v="0"/>
    <x v="84"/>
    <x v="1"/>
    <n v="3.9"/>
  </r>
  <r>
    <x v="0"/>
    <x v="0"/>
    <x v="85"/>
    <x v="0"/>
    <n v="2.2000000000000002"/>
  </r>
  <r>
    <x v="0"/>
    <x v="0"/>
    <x v="85"/>
    <x v="1"/>
    <n v="2.5"/>
  </r>
  <r>
    <x v="0"/>
    <x v="0"/>
    <x v="86"/>
    <x v="0"/>
    <n v="3"/>
  </r>
  <r>
    <x v="0"/>
    <x v="0"/>
    <x v="86"/>
    <x v="1"/>
    <n v="1.9"/>
  </r>
  <r>
    <x v="0"/>
    <x v="0"/>
    <x v="87"/>
    <x v="0"/>
    <n v="3"/>
  </r>
  <r>
    <x v="0"/>
    <x v="0"/>
    <x v="87"/>
    <x v="1"/>
    <n v="2.5"/>
  </r>
  <r>
    <x v="0"/>
    <x v="0"/>
    <x v="88"/>
    <x v="0"/>
    <n v="5"/>
  </r>
  <r>
    <x v="0"/>
    <x v="0"/>
    <x v="88"/>
    <x v="1"/>
    <n v="3"/>
  </r>
  <r>
    <x v="0"/>
    <x v="0"/>
    <x v="89"/>
    <x v="0"/>
    <n v="3.9"/>
  </r>
  <r>
    <x v="0"/>
    <x v="0"/>
    <x v="89"/>
    <x v="1"/>
    <n v="2.9"/>
  </r>
  <r>
    <x v="0"/>
    <x v="0"/>
    <x v="90"/>
    <x v="0"/>
    <n v="2.9"/>
  </r>
  <r>
    <x v="0"/>
    <x v="0"/>
    <x v="90"/>
    <x v="1"/>
    <n v="2.4"/>
  </r>
  <r>
    <x v="0"/>
    <x v="0"/>
    <x v="91"/>
    <x v="0"/>
    <n v="0"/>
  </r>
  <r>
    <x v="0"/>
    <x v="0"/>
    <x v="91"/>
    <x v="1"/>
    <n v="3.6"/>
  </r>
  <r>
    <x v="0"/>
    <x v="0"/>
    <x v="92"/>
    <x v="0"/>
    <n v="2.9"/>
  </r>
  <r>
    <x v="0"/>
    <x v="0"/>
    <x v="92"/>
    <x v="1"/>
    <n v="2.2000000000000002"/>
  </r>
  <r>
    <x v="0"/>
    <x v="0"/>
    <x v="93"/>
    <x v="0"/>
    <n v="2.8"/>
  </r>
  <r>
    <x v="0"/>
    <x v="0"/>
    <x v="93"/>
    <x v="1"/>
    <n v="3.1"/>
  </r>
  <r>
    <x v="0"/>
    <x v="0"/>
    <x v="94"/>
    <x v="0"/>
    <n v="2.6"/>
  </r>
  <r>
    <x v="0"/>
    <x v="0"/>
    <x v="94"/>
    <x v="1"/>
    <n v="1.9"/>
  </r>
  <r>
    <x v="0"/>
    <x v="0"/>
    <x v="95"/>
    <x v="0"/>
    <n v="3.5"/>
  </r>
  <r>
    <x v="0"/>
    <x v="0"/>
    <x v="95"/>
    <x v="1"/>
    <n v="2.2999999999999998"/>
  </r>
  <r>
    <x v="0"/>
    <x v="0"/>
    <x v="96"/>
    <x v="0"/>
    <n v="2.2999999999999998"/>
  </r>
  <r>
    <x v="0"/>
    <x v="0"/>
    <x v="96"/>
    <x v="1"/>
    <n v="3.5"/>
  </r>
  <r>
    <x v="0"/>
    <x v="0"/>
    <x v="97"/>
    <x v="0"/>
    <n v="3"/>
  </r>
  <r>
    <x v="0"/>
    <x v="0"/>
    <x v="97"/>
    <x v="1"/>
    <n v="2.1"/>
  </r>
  <r>
    <x v="0"/>
    <x v="0"/>
    <x v="98"/>
    <x v="0"/>
    <n v="2.7"/>
  </r>
  <r>
    <x v="0"/>
    <x v="0"/>
    <x v="98"/>
    <x v="1"/>
    <n v="2.4"/>
  </r>
  <r>
    <x v="0"/>
    <x v="1"/>
    <x v="0"/>
    <x v="0"/>
    <n v="3.7"/>
  </r>
  <r>
    <x v="0"/>
    <x v="1"/>
    <x v="0"/>
    <x v="1"/>
    <n v="3.3"/>
  </r>
  <r>
    <x v="0"/>
    <x v="1"/>
    <x v="1"/>
    <x v="0"/>
    <n v="3"/>
  </r>
  <r>
    <x v="0"/>
    <x v="1"/>
    <x v="1"/>
    <x v="1"/>
    <n v="3.1"/>
  </r>
  <r>
    <x v="0"/>
    <x v="1"/>
    <x v="2"/>
    <x v="0"/>
    <n v="3.1"/>
  </r>
  <r>
    <x v="0"/>
    <x v="1"/>
    <x v="2"/>
    <x v="1"/>
    <n v="3.2"/>
  </r>
  <r>
    <x v="0"/>
    <x v="1"/>
    <x v="3"/>
    <x v="0"/>
    <n v="0"/>
  </r>
  <r>
    <x v="0"/>
    <x v="1"/>
    <x v="3"/>
    <x v="1"/>
    <n v="3.9"/>
  </r>
  <r>
    <x v="0"/>
    <x v="1"/>
    <x v="4"/>
    <x v="0"/>
    <n v="3.2"/>
  </r>
  <r>
    <x v="0"/>
    <x v="1"/>
    <x v="4"/>
    <x v="1"/>
    <n v="3.7"/>
  </r>
  <r>
    <x v="0"/>
    <x v="1"/>
    <x v="5"/>
    <x v="0"/>
    <n v="3.7"/>
  </r>
  <r>
    <x v="0"/>
    <x v="1"/>
    <x v="5"/>
    <x v="1"/>
    <n v="3.2"/>
  </r>
  <r>
    <x v="0"/>
    <x v="1"/>
    <x v="6"/>
    <x v="0"/>
    <n v="3.7"/>
  </r>
  <r>
    <x v="0"/>
    <x v="1"/>
    <x v="6"/>
    <x v="1"/>
    <n v="4.2"/>
  </r>
  <r>
    <x v="0"/>
    <x v="1"/>
    <x v="7"/>
    <x v="0"/>
    <n v="4.2"/>
  </r>
  <r>
    <x v="0"/>
    <x v="1"/>
    <x v="7"/>
    <x v="1"/>
    <n v="4.2"/>
  </r>
  <r>
    <x v="0"/>
    <x v="1"/>
    <x v="8"/>
    <x v="0"/>
    <n v="4.9000000000000004"/>
  </r>
  <r>
    <x v="0"/>
    <x v="1"/>
    <x v="8"/>
    <x v="1"/>
    <n v="3.6"/>
  </r>
  <r>
    <x v="0"/>
    <x v="1"/>
    <x v="9"/>
    <x v="0"/>
    <n v="3.7"/>
  </r>
  <r>
    <x v="0"/>
    <x v="1"/>
    <x v="9"/>
    <x v="1"/>
    <n v="4.8"/>
  </r>
  <r>
    <x v="0"/>
    <x v="1"/>
    <x v="10"/>
    <x v="0"/>
    <n v="2.8"/>
  </r>
  <r>
    <x v="0"/>
    <x v="1"/>
    <x v="10"/>
    <x v="1"/>
    <n v="1.9"/>
  </r>
  <r>
    <x v="0"/>
    <x v="1"/>
    <x v="11"/>
    <x v="0"/>
    <n v="4"/>
  </r>
  <r>
    <x v="0"/>
    <x v="1"/>
    <x v="11"/>
    <x v="1"/>
    <n v="3.8"/>
  </r>
  <r>
    <x v="0"/>
    <x v="1"/>
    <x v="12"/>
    <x v="0"/>
    <n v="3.3"/>
  </r>
  <r>
    <x v="0"/>
    <x v="1"/>
    <x v="12"/>
    <x v="1"/>
    <n v="3.8"/>
  </r>
  <r>
    <x v="0"/>
    <x v="1"/>
    <x v="13"/>
    <x v="0"/>
    <n v="4.2"/>
  </r>
  <r>
    <x v="0"/>
    <x v="1"/>
    <x v="13"/>
    <x v="1"/>
    <n v="4.3"/>
  </r>
  <r>
    <x v="0"/>
    <x v="1"/>
    <x v="14"/>
    <x v="0"/>
    <n v="3.4"/>
  </r>
  <r>
    <x v="0"/>
    <x v="1"/>
    <x v="14"/>
    <x v="1"/>
    <n v="3.5"/>
  </r>
  <r>
    <x v="0"/>
    <x v="1"/>
    <x v="15"/>
    <x v="0"/>
    <n v="2.9"/>
  </r>
  <r>
    <x v="0"/>
    <x v="1"/>
    <x v="15"/>
    <x v="1"/>
    <n v="2.7"/>
  </r>
  <r>
    <x v="0"/>
    <x v="1"/>
    <x v="16"/>
    <x v="0"/>
    <n v="4.7"/>
  </r>
  <r>
    <x v="0"/>
    <x v="1"/>
    <x v="16"/>
    <x v="1"/>
    <n v="3.9"/>
  </r>
  <r>
    <x v="0"/>
    <x v="1"/>
    <x v="17"/>
    <x v="0"/>
    <n v="5.3"/>
  </r>
  <r>
    <x v="0"/>
    <x v="1"/>
    <x v="17"/>
    <x v="1"/>
    <n v="4.5999999999999996"/>
  </r>
  <r>
    <x v="0"/>
    <x v="1"/>
    <x v="18"/>
    <x v="0"/>
    <n v="4.5999999999999996"/>
  </r>
  <r>
    <x v="0"/>
    <x v="1"/>
    <x v="18"/>
    <x v="1"/>
    <n v="3.4"/>
  </r>
  <r>
    <x v="0"/>
    <x v="1"/>
    <x v="19"/>
    <x v="0"/>
    <n v="3"/>
  </r>
  <r>
    <x v="0"/>
    <x v="1"/>
    <x v="19"/>
    <x v="1"/>
    <n v="4.0999999999999996"/>
  </r>
  <r>
    <x v="0"/>
    <x v="1"/>
    <x v="20"/>
    <x v="0"/>
    <n v="2.9"/>
  </r>
  <r>
    <x v="0"/>
    <x v="1"/>
    <x v="20"/>
    <x v="1"/>
    <n v="3"/>
  </r>
  <r>
    <x v="0"/>
    <x v="1"/>
    <x v="21"/>
    <x v="0"/>
    <n v="3.9"/>
  </r>
  <r>
    <x v="0"/>
    <x v="1"/>
    <x v="21"/>
    <x v="1"/>
    <n v="3.4"/>
  </r>
  <r>
    <x v="0"/>
    <x v="1"/>
    <x v="22"/>
    <x v="0"/>
    <n v="2.8"/>
  </r>
  <r>
    <x v="0"/>
    <x v="1"/>
    <x v="22"/>
    <x v="1"/>
    <n v="3"/>
  </r>
  <r>
    <x v="0"/>
    <x v="1"/>
    <x v="23"/>
    <x v="0"/>
    <n v="0"/>
  </r>
  <r>
    <x v="0"/>
    <x v="1"/>
    <x v="23"/>
    <x v="1"/>
    <n v="2.9"/>
  </r>
  <r>
    <x v="0"/>
    <x v="1"/>
    <x v="24"/>
    <x v="0"/>
    <n v="3.9"/>
  </r>
  <r>
    <x v="0"/>
    <x v="1"/>
    <x v="24"/>
    <x v="1"/>
    <n v="4.4000000000000004"/>
  </r>
  <r>
    <x v="0"/>
    <x v="1"/>
    <x v="25"/>
    <x v="0"/>
    <n v="4.4000000000000004"/>
  </r>
  <r>
    <x v="0"/>
    <x v="1"/>
    <x v="25"/>
    <x v="1"/>
    <n v="4.5999999999999996"/>
  </r>
  <r>
    <x v="0"/>
    <x v="1"/>
    <x v="26"/>
    <x v="0"/>
    <n v="2.2000000000000002"/>
  </r>
  <r>
    <x v="0"/>
    <x v="1"/>
    <x v="26"/>
    <x v="1"/>
    <n v="2.7"/>
  </r>
  <r>
    <x v="0"/>
    <x v="1"/>
    <x v="27"/>
    <x v="0"/>
    <n v="4"/>
  </r>
  <r>
    <x v="0"/>
    <x v="1"/>
    <x v="27"/>
    <x v="1"/>
    <n v="3"/>
  </r>
  <r>
    <x v="0"/>
    <x v="1"/>
    <x v="28"/>
    <x v="0"/>
    <n v="3.7"/>
  </r>
  <r>
    <x v="0"/>
    <x v="1"/>
    <x v="28"/>
    <x v="1"/>
    <n v="4"/>
  </r>
  <r>
    <x v="0"/>
    <x v="1"/>
    <x v="29"/>
    <x v="0"/>
    <n v="4"/>
  </r>
  <r>
    <x v="0"/>
    <x v="1"/>
    <x v="29"/>
    <x v="1"/>
    <n v="3.3"/>
  </r>
  <r>
    <x v="0"/>
    <x v="1"/>
    <x v="30"/>
    <x v="0"/>
    <n v="5.7"/>
  </r>
  <r>
    <x v="0"/>
    <x v="1"/>
    <x v="30"/>
    <x v="1"/>
    <n v="4.9000000000000004"/>
  </r>
  <r>
    <x v="0"/>
    <x v="1"/>
    <x v="31"/>
    <x v="0"/>
    <n v="3.2"/>
  </r>
  <r>
    <x v="0"/>
    <x v="1"/>
    <x v="31"/>
    <x v="1"/>
    <n v="2.8"/>
  </r>
  <r>
    <x v="0"/>
    <x v="1"/>
    <x v="32"/>
    <x v="0"/>
    <n v="7.1"/>
  </r>
  <r>
    <x v="0"/>
    <x v="1"/>
    <x v="32"/>
    <x v="1"/>
    <n v="3.9"/>
  </r>
  <r>
    <x v="0"/>
    <x v="1"/>
    <x v="33"/>
    <x v="0"/>
    <n v="3.4"/>
  </r>
  <r>
    <x v="0"/>
    <x v="1"/>
    <x v="33"/>
    <x v="1"/>
    <n v="3.5"/>
  </r>
  <r>
    <x v="0"/>
    <x v="1"/>
    <x v="34"/>
    <x v="0"/>
    <n v="3.9"/>
  </r>
  <r>
    <x v="0"/>
    <x v="1"/>
    <x v="34"/>
    <x v="1"/>
    <n v="3.8"/>
  </r>
  <r>
    <x v="0"/>
    <x v="1"/>
    <x v="35"/>
    <x v="0"/>
    <n v="4.4000000000000004"/>
  </r>
  <r>
    <x v="0"/>
    <x v="1"/>
    <x v="35"/>
    <x v="1"/>
    <n v="3.2"/>
  </r>
  <r>
    <x v="0"/>
    <x v="1"/>
    <x v="36"/>
    <x v="0"/>
    <n v="3.9"/>
  </r>
  <r>
    <x v="0"/>
    <x v="1"/>
    <x v="36"/>
    <x v="1"/>
    <n v="4"/>
  </r>
  <r>
    <x v="0"/>
    <x v="1"/>
    <x v="37"/>
    <x v="0"/>
    <n v="6.7"/>
  </r>
  <r>
    <x v="0"/>
    <x v="1"/>
    <x v="37"/>
    <x v="1"/>
    <n v="4.4000000000000004"/>
  </r>
  <r>
    <x v="0"/>
    <x v="1"/>
    <x v="38"/>
    <x v="0"/>
    <n v="3.4"/>
  </r>
  <r>
    <x v="0"/>
    <x v="1"/>
    <x v="38"/>
    <x v="1"/>
    <n v="3"/>
  </r>
  <r>
    <x v="0"/>
    <x v="1"/>
    <x v="39"/>
    <x v="0"/>
    <n v="3.8"/>
  </r>
  <r>
    <x v="0"/>
    <x v="1"/>
    <x v="39"/>
    <x v="1"/>
    <n v="3.5"/>
  </r>
  <r>
    <x v="0"/>
    <x v="1"/>
    <x v="40"/>
    <x v="0"/>
    <n v="4.2"/>
  </r>
  <r>
    <x v="0"/>
    <x v="1"/>
    <x v="40"/>
    <x v="1"/>
    <n v="3"/>
  </r>
  <r>
    <x v="0"/>
    <x v="1"/>
    <x v="41"/>
    <x v="0"/>
    <n v="3.2"/>
  </r>
  <r>
    <x v="0"/>
    <x v="1"/>
    <x v="41"/>
    <x v="1"/>
    <n v="2.7"/>
  </r>
  <r>
    <x v="0"/>
    <x v="1"/>
    <x v="42"/>
    <x v="0"/>
    <n v="3.3"/>
  </r>
  <r>
    <x v="0"/>
    <x v="1"/>
    <x v="42"/>
    <x v="1"/>
    <n v="2.5"/>
  </r>
  <r>
    <x v="0"/>
    <x v="1"/>
    <x v="43"/>
    <x v="0"/>
    <n v="4.3"/>
  </r>
  <r>
    <x v="0"/>
    <x v="1"/>
    <x v="43"/>
    <x v="1"/>
    <n v="4.5999999999999996"/>
  </r>
  <r>
    <x v="0"/>
    <x v="1"/>
    <x v="44"/>
    <x v="0"/>
    <n v="3.4"/>
  </r>
  <r>
    <x v="0"/>
    <x v="1"/>
    <x v="44"/>
    <x v="1"/>
    <n v="3.4"/>
  </r>
  <r>
    <x v="0"/>
    <x v="1"/>
    <x v="45"/>
    <x v="0"/>
    <n v="2.6"/>
  </r>
  <r>
    <x v="0"/>
    <x v="1"/>
    <x v="45"/>
    <x v="1"/>
    <n v="3.5"/>
  </r>
  <r>
    <x v="0"/>
    <x v="1"/>
    <x v="46"/>
    <x v="0"/>
    <n v="3.2"/>
  </r>
  <r>
    <x v="0"/>
    <x v="1"/>
    <x v="46"/>
    <x v="1"/>
    <n v="3.6"/>
  </r>
  <r>
    <x v="0"/>
    <x v="1"/>
    <x v="47"/>
    <x v="0"/>
    <n v="4.2"/>
  </r>
  <r>
    <x v="0"/>
    <x v="1"/>
    <x v="47"/>
    <x v="1"/>
    <n v="3.1"/>
  </r>
  <r>
    <x v="0"/>
    <x v="1"/>
    <x v="48"/>
    <x v="0"/>
    <n v="2.9"/>
  </r>
  <r>
    <x v="0"/>
    <x v="1"/>
    <x v="48"/>
    <x v="1"/>
    <n v="3"/>
  </r>
  <r>
    <x v="0"/>
    <x v="1"/>
    <x v="49"/>
    <x v="0"/>
    <n v="3.9"/>
  </r>
  <r>
    <x v="0"/>
    <x v="1"/>
    <x v="49"/>
    <x v="1"/>
    <n v="1.8"/>
  </r>
  <r>
    <x v="0"/>
    <x v="1"/>
    <x v="50"/>
    <x v="0"/>
    <n v="4.2"/>
  </r>
  <r>
    <x v="0"/>
    <x v="1"/>
    <x v="50"/>
    <x v="1"/>
    <n v="2.4"/>
  </r>
  <r>
    <x v="0"/>
    <x v="1"/>
    <x v="51"/>
    <x v="0"/>
    <n v="3.7"/>
  </r>
  <r>
    <x v="0"/>
    <x v="1"/>
    <x v="51"/>
    <x v="1"/>
    <n v="3.7"/>
  </r>
  <r>
    <x v="0"/>
    <x v="1"/>
    <x v="52"/>
    <x v="0"/>
    <n v="5.8"/>
  </r>
  <r>
    <x v="0"/>
    <x v="1"/>
    <x v="52"/>
    <x v="1"/>
    <n v="3.6"/>
  </r>
  <r>
    <x v="0"/>
    <x v="1"/>
    <x v="53"/>
    <x v="0"/>
    <n v="4.7"/>
  </r>
  <r>
    <x v="0"/>
    <x v="1"/>
    <x v="53"/>
    <x v="1"/>
    <n v="4.5"/>
  </r>
  <r>
    <x v="0"/>
    <x v="1"/>
    <x v="54"/>
    <x v="0"/>
    <n v="3.2"/>
  </r>
  <r>
    <x v="0"/>
    <x v="1"/>
    <x v="54"/>
    <x v="1"/>
    <n v="2.5"/>
  </r>
  <r>
    <x v="0"/>
    <x v="1"/>
    <x v="55"/>
    <x v="0"/>
    <n v="4.0999999999999996"/>
  </r>
  <r>
    <x v="0"/>
    <x v="1"/>
    <x v="55"/>
    <x v="1"/>
    <n v="4.3"/>
  </r>
  <r>
    <x v="0"/>
    <x v="1"/>
    <x v="56"/>
    <x v="0"/>
    <n v="2.8"/>
  </r>
  <r>
    <x v="0"/>
    <x v="1"/>
    <x v="56"/>
    <x v="1"/>
    <n v="3.2"/>
  </r>
  <r>
    <x v="0"/>
    <x v="1"/>
    <x v="57"/>
    <x v="0"/>
    <n v="5.7"/>
  </r>
  <r>
    <x v="0"/>
    <x v="1"/>
    <x v="57"/>
    <x v="1"/>
    <n v="2.2000000000000002"/>
  </r>
  <r>
    <x v="0"/>
    <x v="1"/>
    <x v="58"/>
    <x v="0"/>
    <n v="4"/>
  </r>
  <r>
    <x v="0"/>
    <x v="1"/>
    <x v="58"/>
    <x v="1"/>
    <n v="3.9"/>
  </r>
  <r>
    <x v="0"/>
    <x v="1"/>
    <x v="59"/>
    <x v="0"/>
    <n v="3.9"/>
  </r>
  <r>
    <x v="0"/>
    <x v="1"/>
    <x v="59"/>
    <x v="1"/>
    <n v="3.7"/>
  </r>
  <r>
    <x v="0"/>
    <x v="1"/>
    <x v="60"/>
    <x v="0"/>
    <n v="4.4000000000000004"/>
  </r>
  <r>
    <x v="0"/>
    <x v="1"/>
    <x v="60"/>
    <x v="1"/>
    <n v="3.1"/>
  </r>
  <r>
    <x v="0"/>
    <x v="1"/>
    <x v="61"/>
    <x v="0"/>
    <n v="3.5"/>
  </r>
  <r>
    <x v="0"/>
    <x v="1"/>
    <x v="61"/>
    <x v="1"/>
    <n v="3.1"/>
  </r>
  <r>
    <x v="0"/>
    <x v="1"/>
    <x v="62"/>
    <x v="0"/>
    <n v="3.4"/>
  </r>
  <r>
    <x v="0"/>
    <x v="1"/>
    <x v="62"/>
    <x v="1"/>
    <n v="2.8"/>
  </r>
  <r>
    <x v="0"/>
    <x v="1"/>
    <x v="63"/>
    <x v="0"/>
    <n v="3.9"/>
  </r>
  <r>
    <x v="0"/>
    <x v="1"/>
    <x v="63"/>
    <x v="1"/>
    <n v="4.2"/>
  </r>
  <r>
    <x v="0"/>
    <x v="1"/>
    <x v="64"/>
    <x v="0"/>
    <n v="3.4"/>
  </r>
  <r>
    <x v="0"/>
    <x v="1"/>
    <x v="64"/>
    <x v="1"/>
    <n v="2.5"/>
  </r>
  <r>
    <x v="0"/>
    <x v="1"/>
    <x v="65"/>
    <x v="0"/>
    <n v="3.4"/>
  </r>
  <r>
    <x v="0"/>
    <x v="1"/>
    <x v="65"/>
    <x v="1"/>
    <n v="2.8"/>
  </r>
  <r>
    <x v="0"/>
    <x v="1"/>
    <x v="66"/>
    <x v="0"/>
    <n v="0"/>
  </r>
  <r>
    <x v="0"/>
    <x v="1"/>
    <x v="66"/>
    <x v="1"/>
    <n v="3.1"/>
  </r>
  <r>
    <x v="0"/>
    <x v="1"/>
    <x v="67"/>
    <x v="0"/>
    <n v="2.7"/>
  </r>
  <r>
    <x v="0"/>
    <x v="1"/>
    <x v="67"/>
    <x v="1"/>
    <n v="3"/>
  </r>
  <r>
    <x v="0"/>
    <x v="1"/>
    <x v="68"/>
    <x v="0"/>
    <n v="4.0999999999999996"/>
  </r>
  <r>
    <x v="0"/>
    <x v="1"/>
    <x v="68"/>
    <x v="1"/>
    <n v="3.4"/>
  </r>
  <r>
    <x v="0"/>
    <x v="1"/>
    <x v="69"/>
    <x v="0"/>
    <n v="2.9"/>
  </r>
  <r>
    <x v="0"/>
    <x v="1"/>
    <x v="69"/>
    <x v="1"/>
    <n v="3.1"/>
  </r>
  <r>
    <x v="0"/>
    <x v="1"/>
    <x v="70"/>
    <x v="0"/>
    <n v="3.4"/>
  </r>
  <r>
    <x v="0"/>
    <x v="1"/>
    <x v="70"/>
    <x v="1"/>
    <n v="3.2"/>
  </r>
  <r>
    <x v="0"/>
    <x v="1"/>
    <x v="71"/>
    <x v="0"/>
    <n v="4.0999999999999996"/>
  </r>
  <r>
    <x v="0"/>
    <x v="1"/>
    <x v="71"/>
    <x v="1"/>
    <n v="4.5999999999999996"/>
  </r>
  <r>
    <x v="0"/>
    <x v="1"/>
    <x v="72"/>
    <x v="0"/>
    <n v="4.0999999999999996"/>
  </r>
  <r>
    <x v="0"/>
    <x v="1"/>
    <x v="72"/>
    <x v="1"/>
    <n v="2.5"/>
  </r>
  <r>
    <x v="0"/>
    <x v="1"/>
    <x v="73"/>
    <x v="0"/>
    <n v="3.1"/>
  </r>
  <r>
    <x v="0"/>
    <x v="1"/>
    <x v="73"/>
    <x v="1"/>
    <n v="4.3"/>
  </r>
  <r>
    <x v="0"/>
    <x v="1"/>
    <x v="74"/>
    <x v="0"/>
    <n v="0"/>
  </r>
  <r>
    <x v="0"/>
    <x v="1"/>
    <x v="74"/>
    <x v="1"/>
    <n v="3.7"/>
  </r>
  <r>
    <x v="0"/>
    <x v="1"/>
    <x v="75"/>
    <x v="0"/>
    <n v="0"/>
  </r>
  <r>
    <x v="0"/>
    <x v="1"/>
    <x v="75"/>
    <x v="1"/>
    <n v="2.8"/>
  </r>
  <r>
    <x v="0"/>
    <x v="1"/>
    <x v="76"/>
    <x v="0"/>
    <n v="3.5"/>
  </r>
  <r>
    <x v="0"/>
    <x v="1"/>
    <x v="76"/>
    <x v="1"/>
    <n v="3.8"/>
  </r>
  <r>
    <x v="0"/>
    <x v="1"/>
    <x v="77"/>
    <x v="0"/>
    <n v="5.9"/>
  </r>
  <r>
    <x v="0"/>
    <x v="1"/>
    <x v="77"/>
    <x v="1"/>
    <n v="4.2"/>
  </r>
  <r>
    <x v="0"/>
    <x v="1"/>
    <x v="78"/>
    <x v="0"/>
    <n v="0"/>
  </r>
  <r>
    <x v="0"/>
    <x v="1"/>
    <x v="78"/>
    <x v="1"/>
    <n v="3.8"/>
  </r>
  <r>
    <x v="0"/>
    <x v="1"/>
    <x v="79"/>
    <x v="0"/>
    <n v="3.5"/>
  </r>
  <r>
    <x v="0"/>
    <x v="1"/>
    <x v="79"/>
    <x v="1"/>
    <n v="3.2"/>
  </r>
  <r>
    <x v="0"/>
    <x v="1"/>
    <x v="80"/>
    <x v="0"/>
    <n v="3.2"/>
  </r>
  <r>
    <x v="0"/>
    <x v="1"/>
    <x v="80"/>
    <x v="1"/>
    <n v="3.5"/>
  </r>
  <r>
    <x v="0"/>
    <x v="1"/>
    <x v="81"/>
    <x v="0"/>
    <n v="3.8"/>
  </r>
  <r>
    <x v="0"/>
    <x v="1"/>
    <x v="81"/>
    <x v="1"/>
    <n v="2.5"/>
  </r>
  <r>
    <x v="0"/>
    <x v="1"/>
    <x v="82"/>
    <x v="0"/>
    <n v="2.4"/>
  </r>
  <r>
    <x v="0"/>
    <x v="1"/>
    <x v="82"/>
    <x v="1"/>
    <n v="3.1"/>
  </r>
  <r>
    <x v="0"/>
    <x v="1"/>
    <x v="83"/>
    <x v="0"/>
    <n v="2.9"/>
  </r>
  <r>
    <x v="0"/>
    <x v="1"/>
    <x v="83"/>
    <x v="1"/>
    <n v="2.5"/>
  </r>
  <r>
    <x v="0"/>
    <x v="1"/>
    <x v="84"/>
    <x v="0"/>
    <n v="3.6"/>
  </r>
  <r>
    <x v="0"/>
    <x v="1"/>
    <x v="84"/>
    <x v="1"/>
    <n v="4.5"/>
  </r>
  <r>
    <x v="0"/>
    <x v="1"/>
    <x v="85"/>
    <x v="0"/>
    <n v="2.8"/>
  </r>
  <r>
    <x v="0"/>
    <x v="1"/>
    <x v="85"/>
    <x v="1"/>
    <n v="2.8"/>
  </r>
  <r>
    <x v="0"/>
    <x v="1"/>
    <x v="86"/>
    <x v="0"/>
    <n v="3.6"/>
  </r>
  <r>
    <x v="0"/>
    <x v="1"/>
    <x v="86"/>
    <x v="1"/>
    <n v="2.9"/>
  </r>
  <r>
    <x v="0"/>
    <x v="1"/>
    <x v="87"/>
    <x v="0"/>
    <n v="3.5"/>
  </r>
  <r>
    <x v="0"/>
    <x v="1"/>
    <x v="87"/>
    <x v="1"/>
    <n v="2.2999999999999998"/>
  </r>
  <r>
    <x v="0"/>
    <x v="1"/>
    <x v="88"/>
    <x v="0"/>
    <n v="5.3"/>
  </r>
  <r>
    <x v="0"/>
    <x v="1"/>
    <x v="88"/>
    <x v="1"/>
    <n v="3.3"/>
  </r>
  <r>
    <x v="0"/>
    <x v="1"/>
    <x v="89"/>
    <x v="0"/>
    <n v="5.4"/>
  </r>
  <r>
    <x v="0"/>
    <x v="1"/>
    <x v="89"/>
    <x v="1"/>
    <n v="3"/>
  </r>
  <r>
    <x v="0"/>
    <x v="1"/>
    <x v="90"/>
    <x v="0"/>
    <n v="3.9"/>
  </r>
  <r>
    <x v="0"/>
    <x v="1"/>
    <x v="90"/>
    <x v="1"/>
    <n v="2.7"/>
  </r>
  <r>
    <x v="0"/>
    <x v="1"/>
    <x v="91"/>
    <x v="0"/>
    <n v="0"/>
  </r>
  <r>
    <x v="0"/>
    <x v="1"/>
    <x v="91"/>
    <x v="1"/>
    <n v="3.1"/>
  </r>
  <r>
    <x v="0"/>
    <x v="1"/>
    <x v="92"/>
    <x v="0"/>
    <n v="4.4000000000000004"/>
  </r>
  <r>
    <x v="0"/>
    <x v="1"/>
    <x v="92"/>
    <x v="1"/>
    <n v="6"/>
  </r>
  <r>
    <x v="0"/>
    <x v="1"/>
    <x v="93"/>
    <x v="0"/>
    <n v="3.5"/>
  </r>
  <r>
    <x v="0"/>
    <x v="1"/>
    <x v="93"/>
    <x v="1"/>
    <n v="4.4000000000000004"/>
  </r>
  <r>
    <x v="0"/>
    <x v="1"/>
    <x v="94"/>
    <x v="0"/>
    <n v="3.1"/>
  </r>
  <r>
    <x v="0"/>
    <x v="1"/>
    <x v="94"/>
    <x v="1"/>
    <n v="1.9"/>
  </r>
  <r>
    <x v="0"/>
    <x v="1"/>
    <x v="95"/>
    <x v="0"/>
    <n v="4"/>
  </r>
  <r>
    <x v="0"/>
    <x v="1"/>
    <x v="95"/>
    <x v="1"/>
    <n v="2.6"/>
  </r>
  <r>
    <x v="0"/>
    <x v="1"/>
    <x v="96"/>
    <x v="0"/>
    <n v="2.9"/>
  </r>
  <r>
    <x v="0"/>
    <x v="1"/>
    <x v="96"/>
    <x v="1"/>
    <n v="3.2"/>
  </r>
  <r>
    <x v="0"/>
    <x v="1"/>
    <x v="97"/>
    <x v="0"/>
    <n v="3.5"/>
  </r>
  <r>
    <x v="0"/>
    <x v="1"/>
    <x v="97"/>
    <x v="1"/>
    <n v="2.2000000000000002"/>
  </r>
  <r>
    <x v="0"/>
    <x v="1"/>
    <x v="98"/>
    <x v="0"/>
    <n v="3.4"/>
  </r>
  <r>
    <x v="0"/>
    <x v="1"/>
    <x v="98"/>
    <x v="1"/>
    <n v="2.2000000000000002"/>
  </r>
  <r>
    <x v="0"/>
    <x v="2"/>
    <x v="0"/>
    <x v="0"/>
    <n v="5.3"/>
  </r>
  <r>
    <x v="0"/>
    <x v="2"/>
    <x v="0"/>
    <x v="1"/>
    <n v="4.3"/>
  </r>
  <r>
    <x v="0"/>
    <x v="2"/>
    <x v="1"/>
    <x v="0"/>
    <n v="4.3"/>
  </r>
  <r>
    <x v="0"/>
    <x v="2"/>
    <x v="1"/>
    <x v="1"/>
    <n v="4.0999999999999996"/>
  </r>
  <r>
    <x v="0"/>
    <x v="2"/>
    <x v="2"/>
    <x v="0"/>
    <n v="4.4000000000000004"/>
  </r>
  <r>
    <x v="0"/>
    <x v="2"/>
    <x v="2"/>
    <x v="1"/>
    <n v="4"/>
  </r>
  <r>
    <x v="0"/>
    <x v="2"/>
    <x v="3"/>
    <x v="0"/>
    <n v="0"/>
  </r>
  <r>
    <x v="0"/>
    <x v="2"/>
    <x v="3"/>
    <x v="1"/>
    <n v="4"/>
  </r>
  <r>
    <x v="0"/>
    <x v="2"/>
    <x v="4"/>
    <x v="0"/>
    <n v="4.0999999999999996"/>
  </r>
  <r>
    <x v="0"/>
    <x v="2"/>
    <x v="4"/>
    <x v="1"/>
    <n v="3.9"/>
  </r>
  <r>
    <x v="0"/>
    <x v="2"/>
    <x v="5"/>
    <x v="0"/>
    <n v="6.1"/>
  </r>
  <r>
    <x v="0"/>
    <x v="2"/>
    <x v="5"/>
    <x v="1"/>
    <n v="4.9000000000000004"/>
  </r>
  <r>
    <x v="0"/>
    <x v="2"/>
    <x v="6"/>
    <x v="0"/>
    <n v="4.9000000000000004"/>
  </r>
  <r>
    <x v="0"/>
    <x v="2"/>
    <x v="6"/>
    <x v="1"/>
    <n v="5.4"/>
  </r>
  <r>
    <x v="0"/>
    <x v="2"/>
    <x v="7"/>
    <x v="0"/>
    <n v="5"/>
  </r>
  <r>
    <x v="0"/>
    <x v="2"/>
    <x v="7"/>
    <x v="1"/>
    <n v="4.7"/>
  </r>
  <r>
    <x v="0"/>
    <x v="2"/>
    <x v="8"/>
    <x v="0"/>
    <n v="6.8"/>
  </r>
  <r>
    <x v="0"/>
    <x v="2"/>
    <x v="8"/>
    <x v="1"/>
    <n v="4.9000000000000004"/>
  </r>
  <r>
    <x v="0"/>
    <x v="2"/>
    <x v="9"/>
    <x v="0"/>
    <n v="4.5999999999999996"/>
  </r>
  <r>
    <x v="0"/>
    <x v="2"/>
    <x v="9"/>
    <x v="1"/>
    <n v="5.0999999999999996"/>
  </r>
  <r>
    <x v="0"/>
    <x v="2"/>
    <x v="10"/>
    <x v="0"/>
    <n v="4.3"/>
  </r>
  <r>
    <x v="0"/>
    <x v="2"/>
    <x v="10"/>
    <x v="1"/>
    <n v="2.5"/>
  </r>
  <r>
    <x v="0"/>
    <x v="2"/>
    <x v="11"/>
    <x v="0"/>
    <n v="5"/>
  </r>
  <r>
    <x v="0"/>
    <x v="2"/>
    <x v="11"/>
    <x v="1"/>
    <n v="3.5"/>
  </r>
  <r>
    <x v="0"/>
    <x v="2"/>
    <x v="12"/>
    <x v="0"/>
    <n v="4.7"/>
  </r>
  <r>
    <x v="0"/>
    <x v="2"/>
    <x v="12"/>
    <x v="1"/>
    <n v="4.9000000000000004"/>
  </r>
  <r>
    <x v="0"/>
    <x v="2"/>
    <x v="13"/>
    <x v="0"/>
    <n v="6.9"/>
  </r>
  <r>
    <x v="0"/>
    <x v="2"/>
    <x v="13"/>
    <x v="1"/>
    <n v="4.3"/>
  </r>
  <r>
    <x v="0"/>
    <x v="2"/>
    <x v="14"/>
    <x v="0"/>
    <n v="7"/>
  </r>
  <r>
    <x v="0"/>
    <x v="2"/>
    <x v="14"/>
    <x v="1"/>
    <n v="4.7"/>
  </r>
  <r>
    <x v="0"/>
    <x v="2"/>
    <x v="15"/>
    <x v="0"/>
    <n v="4.5"/>
  </r>
  <r>
    <x v="0"/>
    <x v="2"/>
    <x v="15"/>
    <x v="1"/>
    <n v="3.5"/>
  </r>
  <r>
    <x v="0"/>
    <x v="2"/>
    <x v="16"/>
    <x v="0"/>
    <n v="5.0999999999999996"/>
  </r>
  <r>
    <x v="0"/>
    <x v="2"/>
    <x v="16"/>
    <x v="1"/>
    <n v="6"/>
  </r>
  <r>
    <x v="0"/>
    <x v="2"/>
    <x v="17"/>
    <x v="0"/>
    <n v="7.9"/>
  </r>
  <r>
    <x v="0"/>
    <x v="2"/>
    <x v="17"/>
    <x v="1"/>
    <n v="6.2"/>
  </r>
  <r>
    <x v="0"/>
    <x v="2"/>
    <x v="18"/>
    <x v="0"/>
    <n v="3.8"/>
  </r>
  <r>
    <x v="0"/>
    <x v="2"/>
    <x v="18"/>
    <x v="1"/>
    <n v="5.3"/>
  </r>
  <r>
    <x v="0"/>
    <x v="2"/>
    <x v="19"/>
    <x v="0"/>
    <n v="5.4"/>
  </r>
  <r>
    <x v="0"/>
    <x v="2"/>
    <x v="19"/>
    <x v="1"/>
    <n v="3.6"/>
  </r>
  <r>
    <x v="0"/>
    <x v="2"/>
    <x v="20"/>
    <x v="0"/>
    <n v="3.4"/>
  </r>
  <r>
    <x v="0"/>
    <x v="2"/>
    <x v="20"/>
    <x v="1"/>
    <n v="3.6"/>
  </r>
  <r>
    <x v="0"/>
    <x v="2"/>
    <x v="21"/>
    <x v="0"/>
    <n v="5.0999999999999996"/>
  </r>
  <r>
    <x v="0"/>
    <x v="2"/>
    <x v="21"/>
    <x v="1"/>
    <n v="3.8"/>
  </r>
  <r>
    <x v="0"/>
    <x v="2"/>
    <x v="22"/>
    <x v="0"/>
    <n v="3.2"/>
  </r>
  <r>
    <x v="0"/>
    <x v="2"/>
    <x v="22"/>
    <x v="1"/>
    <n v="4.5"/>
  </r>
  <r>
    <x v="0"/>
    <x v="2"/>
    <x v="23"/>
    <x v="0"/>
    <n v="0"/>
  </r>
  <r>
    <x v="0"/>
    <x v="2"/>
    <x v="23"/>
    <x v="1"/>
    <n v="3.7"/>
  </r>
  <r>
    <x v="0"/>
    <x v="2"/>
    <x v="24"/>
    <x v="0"/>
    <n v="6"/>
  </r>
  <r>
    <x v="0"/>
    <x v="2"/>
    <x v="24"/>
    <x v="1"/>
    <n v="4.7"/>
  </r>
  <r>
    <x v="0"/>
    <x v="2"/>
    <x v="25"/>
    <x v="0"/>
    <n v="6.2"/>
  </r>
  <r>
    <x v="0"/>
    <x v="2"/>
    <x v="25"/>
    <x v="1"/>
    <n v="5.6"/>
  </r>
  <r>
    <x v="0"/>
    <x v="2"/>
    <x v="26"/>
    <x v="0"/>
    <n v="3.9"/>
  </r>
  <r>
    <x v="0"/>
    <x v="2"/>
    <x v="26"/>
    <x v="1"/>
    <n v="3.2"/>
  </r>
  <r>
    <x v="0"/>
    <x v="2"/>
    <x v="27"/>
    <x v="0"/>
    <n v="5.7"/>
  </r>
  <r>
    <x v="0"/>
    <x v="2"/>
    <x v="27"/>
    <x v="1"/>
    <n v="3.3"/>
  </r>
  <r>
    <x v="0"/>
    <x v="2"/>
    <x v="28"/>
    <x v="0"/>
    <n v="5.0999999999999996"/>
  </r>
  <r>
    <x v="0"/>
    <x v="2"/>
    <x v="28"/>
    <x v="1"/>
    <n v="5"/>
  </r>
  <r>
    <x v="0"/>
    <x v="2"/>
    <x v="29"/>
    <x v="0"/>
    <n v="6.3"/>
  </r>
  <r>
    <x v="0"/>
    <x v="2"/>
    <x v="29"/>
    <x v="1"/>
    <n v="4.2"/>
  </r>
  <r>
    <x v="0"/>
    <x v="2"/>
    <x v="30"/>
    <x v="0"/>
    <n v="7.5"/>
  </r>
  <r>
    <x v="0"/>
    <x v="2"/>
    <x v="30"/>
    <x v="1"/>
    <n v="5.2"/>
  </r>
  <r>
    <x v="0"/>
    <x v="2"/>
    <x v="31"/>
    <x v="0"/>
    <n v="5.6"/>
  </r>
  <r>
    <x v="0"/>
    <x v="2"/>
    <x v="31"/>
    <x v="1"/>
    <n v="3.9"/>
  </r>
  <r>
    <x v="0"/>
    <x v="2"/>
    <x v="32"/>
    <x v="0"/>
    <n v="8.4"/>
  </r>
  <r>
    <x v="0"/>
    <x v="2"/>
    <x v="32"/>
    <x v="1"/>
    <n v="5"/>
  </r>
  <r>
    <x v="0"/>
    <x v="2"/>
    <x v="33"/>
    <x v="0"/>
    <n v="5.7"/>
  </r>
  <r>
    <x v="0"/>
    <x v="2"/>
    <x v="33"/>
    <x v="1"/>
    <n v="4.7"/>
  </r>
  <r>
    <x v="0"/>
    <x v="2"/>
    <x v="34"/>
    <x v="0"/>
    <n v="6.3"/>
  </r>
  <r>
    <x v="0"/>
    <x v="2"/>
    <x v="34"/>
    <x v="1"/>
    <n v="3.6"/>
  </r>
  <r>
    <x v="0"/>
    <x v="2"/>
    <x v="35"/>
    <x v="0"/>
    <n v="5.2"/>
  </r>
  <r>
    <x v="0"/>
    <x v="2"/>
    <x v="35"/>
    <x v="1"/>
    <n v="6.2"/>
  </r>
  <r>
    <x v="0"/>
    <x v="2"/>
    <x v="36"/>
    <x v="0"/>
    <n v="5.3"/>
  </r>
  <r>
    <x v="0"/>
    <x v="2"/>
    <x v="36"/>
    <x v="1"/>
    <n v="4.5"/>
  </r>
  <r>
    <x v="0"/>
    <x v="2"/>
    <x v="37"/>
    <x v="0"/>
    <n v="10"/>
  </r>
  <r>
    <x v="0"/>
    <x v="2"/>
    <x v="37"/>
    <x v="1"/>
    <n v="5.5"/>
  </r>
  <r>
    <x v="0"/>
    <x v="2"/>
    <x v="38"/>
    <x v="0"/>
    <n v="4"/>
  </r>
  <r>
    <x v="0"/>
    <x v="2"/>
    <x v="38"/>
    <x v="1"/>
    <n v="3.5"/>
  </r>
  <r>
    <x v="0"/>
    <x v="2"/>
    <x v="39"/>
    <x v="0"/>
    <n v="5.4"/>
  </r>
  <r>
    <x v="0"/>
    <x v="2"/>
    <x v="39"/>
    <x v="1"/>
    <n v="4.3"/>
  </r>
  <r>
    <x v="0"/>
    <x v="2"/>
    <x v="40"/>
    <x v="0"/>
    <n v="5.4"/>
  </r>
  <r>
    <x v="0"/>
    <x v="2"/>
    <x v="40"/>
    <x v="1"/>
    <n v="3.7"/>
  </r>
  <r>
    <x v="0"/>
    <x v="2"/>
    <x v="41"/>
    <x v="0"/>
    <n v="6"/>
  </r>
  <r>
    <x v="0"/>
    <x v="2"/>
    <x v="41"/>
    <x v="1"/>
    <n v="4.3"/>
  </r>
  <r>
    <x v="0"/>
    <x v="2"/>
    <x v="42"/>
    <x v="0"/>
    <n v="4.5999999999999996"/>
  </r>
  <r>
    <x v="0"/>
    <x v="2"/>
    <x v="42"/>
    <x v="1"/>
    <n v="3.5"/>
  </r>
  <r>
    <x v="0"/>
    <x v="2"/>
    <x v="43"/>
    <x v="0"/>
    <n v="6.6"/>
  </r>
  <r>
    <x v="0"/>
    <x v="2"/>
    <x v="43"/>
    <x v="1"/>
    <n v="5.8"/>
  </r>
  <r>
    <x v="0"/>
    <x v="2"/>
    <x v="44"/>
    <x v="0"/>
    <n v="7"/>
  </r>
  <r>
    <x v="0"/>
    <x v="2"/>
    <x v="44"/>
    <x v="1"/>
    <n v="4"/>
  </r>
  <r>
    <x v="0"/>
    <x v="2"/>
    <x v="45"/>
    <x v="0"/>
    <n v="4.2"/>
  </r>
  <r>
    <x v="0"/>
    <x v="2"/>
    <x v="45"/>
    <x v="1"/>
    <n v="3.8"/>
  </r>
  <r>
    <x v="0"/>
    <x v="2"/>
    <x v="46"/>
    <x v="0"/>
    <n v="3.6"/>
  </r>
  <r>
    <x v="0"/>
    <x v="2"/>
    <x v="46"/>
    <x v="1"/>
    <n v="5"/>
  </r>
  <r>
    <x v="0"/>
    <x v="2"/>
    <x v="47"/>
    <x v="0"/>
    <n v="8.6"/>
  </r>
  <r>
    <x v="0"/>
    <x v="2"/>
    <x v="47"/>
    <x v="1"/>
    <n v="3.4"/>
  </r>
  <r>
    <x v="0"/>
    <x v="2"/>
    <x v="48"/>
    <x v="0"/>
    <n v="5.0999999999999996"/>
  </r>
  <r>
    <x v="0"/>
    <x v="2"/>
    <x v="48"/>
    <x v="1"/>
    <n v="3.9"/>
  </r>
  <r>
    <x v="0"/>
    <x v="2"/>
    <x v="49"/>
    <x v="0"/>
    <n v="4.3"/>
  </r>
  <r>
    <x v="0"/>
    <x v="2"/>
    <x v="49"/>
    <x v="1"/>
    <n v="2.9"/>
  </r>
  <r>
    <x v="0"/>
    <x v="2"/>
    <x v="50"/>
    <x v="0"/>
    <n v="6.7"/>
  </r>
  <r>
    <x v="0"/>
    <x v="2"/>
    <x v="50"/>
    <x v="1"/>
    <n v="2.6"/>
  </r>
  <r>
    <x v="0"/>
    <x v="2"/>
    <x v="51"/>
    <x v="0"/>
    <n v="4.2"/>
  </r>
  <r>
    <x v="0"/>
    <x v="2"/>
    <x v="51"/>
    <x v="1"/>
    <n v="3.8"/>
  </r>
  <r>
    <x v="0"/>
    <x v="2"/>
    <x v="52"/>
    <x v="0"/>
    <n v="7.4"/>
  </r>
  <r>
    <x v="0"/>
    <x v="2"/>
    <x v="52"/>
    <x v="1"/>
    <n v="4.7"/>
  </r>
  <r>
    <x v="0"/>
    <x v="2"/>
    <x v="53"/>
    <x v="0"/>
    <n v="5.4"/>
  </r>
  <r>
    <x v="0"/>
    <x v="2"/>
    <x v="53"/>
    <x v="1"/>
    <n v="4.9000000000000004"/>
  </r>
  <r>
    <x v="0"/>
    <x v="2"/>
    <x v="54"/>
    <x v="0"/>
    <n v="4.8"/>
  </r>
  <r>
    <x v="0"/>
    <x v="2"/>
    <x v="54"/>
    <x v="1"/>
    <n v="3"/>
  </r>
  <r>
    <x v="0"/>
    <x v="2"/>
    <x v="55"/>
    <x v="0"/>
    <n v="5.3"/>
  </r>
  <r>
    <x v="0"/>
    <x v="2"/>
    <x v="55"/>
    <x v="1"/>
    <n v="7.1"/>
  </r>
  <r>
    <x v="0"/>
    <x v="2"/>
    <x v="56"/>
    <x v="0"/>
    <n v="3.6"/>
  </r>
  <r>
    <x v="0"/>
    <x v="2"/>
    <x v="56"/>
    <x v="1"/>
    <n v="3.6"/>
  </r>
  <r>
    <x v="0"/>
    <x v="2"/>
    <x v="57"/>
    <x v="0"/>
    <n v="7.8"/>
  </r>
  <r>
    <x v="0"/>
    <x v="2"/>
    <x v="57"/>
    <x v="1"/>
    <n v="2.5"/>
  </r>
  <r>
    <x v="0"/>
    <x v="2"/>
    <x v="58"/>
    <x v="0"/>
    <n v="5.6"/>
  </r>
  <r>
    <x v="0"/>
    <x v="2"/>
    <x v="58"/>
    <x v="1"/>
    <n v="5.8"/>
  </r>
  <r>
    <x v="0"/>
    <x v="2"/>
    <x v="59"/>
    <x v="0"/>
    <n v="6.2"/>
  </r>
  <r>
    <x v="0"/>
    <x v="2"/>
    <x v="59"/>
    <x v="1"/>
    <n v="4.3"/>
  </r>
  <r>
    <x v="0"/>
    <x v="2"/>
    <x v="60"/>
    <x v="0"/>
    <n v="6.3"/>
  </r>
  <r>
    <x v="0"/>
    <x v="2"/>
    <x v="60"/>
    <x v="1"/>
    <n v="4.0999999999999996"/>
  </r>
  <r>
    <x v="0"/>
    <x v="2"/>
    <x v="61"/>
    <x v="0"/>
    <n v="5.0999999999999996"/>
  </r>
  <r>
    <x v="0"/>
    <x v="2"/>
    <x v="61"/>
    <x v="1"/>
    <n v="4.3"/>
  </r>
  <r>
    <x v="0"/>
    <x v="2"/>
    <x v="62"/>
    <x v="0"/>
    <n v="4.8"/>
  </r>
  <r>
    <x v="0"/>
    <x v="2"/>
    <x v="62"/>
    <x v="1"/>
    <n v="3.8"/>
  </r>
  <r>
    <x v="0"/>
    <x v="2"/>
    <x v="63"/>
    <x v="0"/>
    <n v="5.7"/>
  </r>
  <r>
    <x v="0"/>
    <x v="2"/>
    <x v="63"/>
    <x v="1"/>
    <n v="6.8"/>
  </r>
  <r>
    <x v="0"/>
    <x v="2"/>
    <x v="64"/>
    <x v="0"/>
    <n v="5.3"/>
  </r>
  <r>
    <x v="0"/>
    <x v="2"/>
    <x v="64"/>
    <x v="1"/>
    <n v="2.7"/>
  </r>
  <r>
    <x v="0"/>
    <x v="2"/>
    <x v="65"/>
    <x v="0"/>
    <n v="5.4"/>
  </r>
  <r>
    <x v="0"/>
    <x v="2"/>
    <x v="65"/>
    <x v="1"/>
    <n v="3.9"/>
  </r>
  <r>
    <x v="0"/>
    <x v="2"/>
    <x v="66"/>
    <x v="0"/>
    <n v="0"/>
  </r>
  <r>
    <x v="0"/>
    <x v="2"/>
    <x v="66"/>
    <x v="1"/>
    <n v="3.9"/>
  </r>
  <r>
    <x v="0"/>
    <x v="2"/>
    <x v="67"/>
    <x v="0"/>
    <n v="3.6"/>
  </r>
  <r>
    <x v="0"/>
    <x v="2"/>
    <x v="67"/>
    <x v="1"/>
    <n v="3.5"/>
  </r>
  <r>
    <x v="0"/>
    <x v="2"/>
    <x v="68"/>
    <x v="0"/>
    <n v="6.1"/>
  </r>
  <r>
    <x v="0"/>
    <x v="2"/>
    <x v="68"/>
    <x v="1"/>
    <n v="4.4000000000000004"/>
  </r>
  <r>
    <x v="0"/>
    <x v="2"/>
    <x v="69"/>
    <x v="0"/>
    <n v="4.7"/>
  </r>
  <r>
    <x v="0"/>
    <x v="2"/>
    <x v="69"/>
    <x v="1"/>
    <n v="4.3"/>
  </r>
  <r>
    <x v="0"/>
    <x v="2"/>
    <x v="70"/>
    <x v="0"/>
    <n v="5.4"/>
  </r>
  <r>
    <x v="0"/>
    <x v="2"/>
    <x v="70"/>
    <x v="1"/>
    <n v="5.2"/>
  </r>
  <r>
    <x v="0"/>
    <x v="2"/>
    <x v="71"/>
    <x v="0"/>
    <n v="5.4"/>
  </r>
  <r>
    <x v="0"/>
    <x v="2"/>
    <x v="71"/>
    <x v="1"/>
    <n v="6.2"/>
  </r>
  <r>
    <x v="0"/>
    <x v="2"/>
    <x v="72"/>
    <x v="0"/>
    <n v="6.3"/>
  </r>
  <r>
    <x v="0"/>
    <x v="2"/>
    <x v="72"/>
    <x v="1"/>
    <n v="4"/>
  </r>
  <r>
    <x v="0"/>
    <x v="2"/>
    <x v="73"/>
    <x v="0"/>
    <n v="4.0999999999999996"/>
  </r>
  <r>
    <x v="0"/>
    <x v="2"/>
    <x v="73"/>
    <x v="1"/>
    <n v="5.0999999999999996"/>
  </r>
  <r>
    <x v="0"/>
    <x v="2"/>
    <x v="74"/>
    <x v="0"/>
    <n v="0"/>
  </r>
  <r>
    <x v="0"/>
    <x v="2"/>
    <x v="74"/>
    <x v="1"/>
    <n v="4.3"/>
  </r>
  <r>
    <x v="0"/>
    <x v="2"/>
    <x v="75"/>
    <x v="0"/>
    <n v="0"/>
  </r>
  <r>
    <x v="0"/>
    <x v="2"/>
    <x v="75"/>
    <x v="1"/>
    <n v="3.5"/>
  </r>
  <r>
    <x v="0"/>
    <x v="2"/>
    <x v="76"/>
    <x v="0"/>
    <n v="5.2"/>
  </r>
  <r>
    <x v="0"/>
    <x v="2"/>
    <x v="76"/>
    <x v="1"/>
    <n v="5.3"/>
  </r>
  <r>
    <x v="0"/>
    <x v="2"/>
    <x v="77"/>
    <x v="0"/>
    <n v="6.2"/>
  </r>
  <r>
    <x v="0"/>
    <x v="2"/>
    <x v="77"/>
    <x v="1"/>
    <n v="5.9"/>
  </r>
  <r>
    <x v="0"/>
    <x v="2"/>
    <x v="78"/>
    <x v="0"/>
    <n v="0"/>
  </r>
  <r>
    <x v="0"/>
    <x v="2"/>
    <x v="78"/>
    <x v="1"/>
    <n v="5.9"/>
  </r>
  <r>
    <x v="0"/>
    <x v="2"/>
    <x v="79"/>
    <x v="0"/>
    <n v="5.4"/>
  </r>
  <r>
    <x v="0"/>
    <x v="2"/>
    <x v="79"/>
    <x v="1"/>
    <n v="4.5999999999999996"/>
  </r>
  <r>
    <x v="0"/>
    <x v="2"/>
    <x v="80"/>
    <x v="0"/>
    <n v="4.2"/>
  </r>
  <r>
    <x v="0"/>
    <x v="2"/>
    <x v="80"/>
    <x v="1"/>
    <n v="4.0999999999999996"/>
  </r>
  <r>
    <x v="0"/>
    <x v="2"/>
    <x v="81"/>
    <x v="0"/>
    <n v="4.9000000000000004"/>
  </r>
  <r>
    <x v="0"/>
    <x v="2"/>
    <x v="81"/>
    <x v="1"/>
    <n v="3.1"/>
  </r>
  <r>
    <x v="0"/>
    <x v="2"/>
    <x v="82"/>
    <x v="0"/>
    <n v="4.5999999999999996"/>
  </r>
  <r>
    <x v="0"/>
    <x v="2"/>
    <x v="82"/>
    <x v="1"/>
    <n v="5.5"/>
  </r>
  <r>
    <x v="0"/>
    <x v="2"/>
    <x v="83"/>
    <x v="0"/>
    <n v="3.7"/>
  </r>
  <r>
    <x v="0"/>
    <x v="2"/>
    <x v="83"/>
    <x v="1"/>
    <n v="3.7"/>
  </r>
  <r>
    <x v="0"/>
    <x v="2"/>
    <x v="84"/>
    <x v="0"/>
    <n v="5.3"/>
  </r>
  <r>
    <x v="0"/>
    <x v="2"/>
    <x v="84"/>
    <x v="1"/>
    <n v="5.3"/>
  </r>
  <r>
    <x v="0"/>
    <x v="2"/>
    <x v="85"/>
    <x v="0"/>
    <n v="4.3"/>
  </r>
  <r>
    <x v="0"/>
    <x v="2"/>
    <x v="85"/>
    <x v="1"/>
    <n v="3"/>
  </r>
  <r>
    <x v="0"/>
    <x v="2"/>
    <x v="86"/>
    <x v="0"/>
    <n v="6"/>
  </r>
  <r>
    <x v="0"/>
    <x v="2"/>
    <x v="86"/>
    <x v="1"/>
    <n v="3.8"/>
  </r>
  <r>
    <x v="0"/>
    <x v="2"/>
    <x v="87"/>
    <x v="0"/>
    <n v="4.7"/>
  </r>
  <r>
    <x v="0"/>
    <x v="2"/>
    <x v="87"/>
    <x v="1"/>
    <n v="3.1"/>
  </r>
  <r>
    <x v="0"/>
    <x v="2"/>
    <x v="88"/>
    <x v="0"/>
    <n v="7.1"/>
  </r>
  <r>
    <x v="0"/>
    <x v="2"/>
    <x v="88"/>
    <x v="1"/>
    <n v="4.0999999999999996"/>
  </r>
  <r>
    <x v="0"/>
    <x v="2"/>
    <x v="89"/>
    <x v="0"/>
    <n v="8.1999999999999993"/>
  </r>
  <r>
    <x v="0"/>
    <x v="2"/>
    <x v="89"/>
    <x v="1"/>
    <n v="5"/>
  </r>
  <r>
    <x v="0"/>
    <x v="2"/>
    <x v="90"/>
    <x v="0"/>
    <n v="5.6"/>
  </r>
  <r>
    <x v="0"/>
    <x v="2"/>
    <x v="90"/>
    <x v="1"/>
    <n v="4.0999999999999996"/>
  </r>
  <r>
    <x v="0"/>
    <x v="2"/>
    <x v="91"/>
    <x v="0"/>
    <n v="0"/>
  </r>
  <r>
    <x v="0"/>
    <x v="2"/>
    <x v="91"/>
    <x v="1"/>
    <n v="4.2"/>
  </r>
  <r>
    <x v="0"/>
    <x v="2"/>
    <x v="92"/>
    <x v="0"/>
    <n v="6.7"/>
  </r>
  <r>
    <x v="0"/>
    <x v="2"/>
    <x v="92"/>
    <x v="1"/>
    <n v="3.9"/>
  </r>
  <r>
    <x v="0"/>
    <x v="2"/>
    <x v="93"/>
    <x v="0"/>
    <n v="5.9"/>
  </r>
  <r>
    <x v="0"/>
    <x v="2"/>
    <x v="93"/>
    <x v="1"/>
    <n v="4.5"/>
  </r>
  <r>
    <x v="0"/>
    <x v="2"/>
    <x v="94"/>
    <x v="0"/>
    <n v="4.7"/>
  </r>
  <r>
    <x v="0"/>
    <x v="2"/>
    <x v="94"/>
    <x v="1"/>
    <n v="2.4"/>
  </r>
  <r>
    <x v="0"/>
    <x v="2"/>
    <x v="95"/>
    <x v="0"/>
    <n v="6.1"/>
  </r>
  <r>
    <x v="0"/>
    <x v="2"/>
    <x v="95"/>
    <x v="1"/>
    <n v="3.9"/>
  </r>
  <r>
    <x v="0"/>
    <x v="2"/>
    <x v="96"/>
    <x v="0"/>
    <n v="4.3"/>
  </r>
  <r>
    <x v="0"/>
    <x v="2"/>
    <x v="96"/>
    <x v="1"/>
    <n v="3.9"/>
  </r>
  <r>
    <x v="0"/>
    <x v="2"/>
    <x v="97"/>
    <x v="0"/>
    <n v="5"/>
  </r>
  <r>
    <x v="0"/>
    <x v="2"/>
    <x v="97"/>
    <x v="1"/>
    <n v="3.5"/>
  </r>
  <r>
    <x v="0"/>
    <x v="2"/>
    <x v="98"/>
    <x v="0"/>
    <n v="4.8"/>
  </r>
  <r>
    <x v="0"/>
    <x v="2"/>
    <x v="98"/>
    <x v="1"/>
    <n v="3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el2" cacheId="0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H2:J102" firstHeaderRow="1" firstDataRow="2" firstDataCol="1"/>
  <pivotFields count="5">
    <pivotField showAll="0"/>
    <pivotField showAll="0"/>
    <pivotField axis="axisRow" showAll="0">
      <items count="100">
        <item x="5"/>
        <item x="18"/>
        <item x="47"/>
        <item x="6"/>
        <item x="57"/>
        <item x="29"/>
        <item x="7"/>
        <item x="88"/>
        <item x="3"/>
        <item x="19"/>
        <item x="58"/>
        <item x="59"/>
        <item x="69"/>
        <item x="35"/>
        <item x="20"/>
        <item x="60"/>
        <item x="2"/>
        <item x="89"/>
        <item x="21"/>
        <item x="22"/>
        <item x="48"/>
        <item x="8"/>
        <item x="9"/>
        <item x="10"/>
        <item x="30"/>
        <item x="23"/>
        <item x="36"/>
        <item x="61"/>
        <item x="24"/>
        <item x="70"/>
        <item h="1" x="0"/>
        <item x="25"/>
        <item x="11"/>
        <item x="80"/>
        <item x="26"/>
        <item x="90"/>
        <item x="37"/>
        <item x="81"/>
        <item x="71"/>
        <item x="12"/>
        <item x="13"/>
        <item x="27"/>
        <item x="82"/>
        <item x="14"/>
        <item x="91"/>
        <item x="38"/>
        <item x="49"/>
        <item x="62"/>
        <item x="1"/>
        <item x="31"/>
        <item x="50"/>
        <item x="32"/>
        <item x="83"/>
        <item x="39"/>
        <item x="15"/>
        <item x="92"/>
        <item x="93"/>
        <item x="51"/>
        <item x="94"/>
        <item x="72"/>
        <item x="52"/>
        <item x="53"/>
        <item x="40"/>
        <item x="73"/>
        <item x="54"/>
        <item x="41"/>
        <item x="74"/>
        <item x="95"/>
        <item x="84"/>
        <item x="42"/>
        <item x="33"/>
        <item x="28"/>
        <item x="16"/>
        <item x="75"/>
        <item x="76"/>
        <item x="77"/>
        <item x="85"/>
        <item x="43"/>
        <item x="34"/>
        <item x="44"/>
        <item x="45"/>
        <item x="86"/>
        <item x="55"/>
        <item x="78"/>
        <item x="63"/>
        <item x="96"/>
        <item x="64"/>
        <item x="4"/>
        <item x="17"/>
        <item x="65"/>
        <item x="66"/>
        <item x="67"/>
        <item x="97"/>
        <item x="87"/>
        <item x="46"/>
        <item x="56"/>
        <item x="68"/>
        <item x="98"/>
        <item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" showAll="0"/>
  </pivotFields>
  <rowFields count="1">
    <field x="2"/>
  </rowFields>
  <rowItems count="9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el3" cacheId="4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G2:I396" firstHeaderRow="1" firstDataRow="2" firstDataCol="1"/>
  <pivotFields count="5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0">
        <item x="5"/>
        <item x="18"/>
        <item x="47"/>
        <item x="6"/>
        <item x="57"/>
        <item x="29"/>
        <item x="7"/>
        <item x="88"/>
        <item x="3"/>
        <item x="19"/>
        <item x="58"/>
        <item x="59"/>
        <item x="69"/>
        <item x="35"/>
        <item x="20"/>
        <item x="60"/>
        <item x="2"/>
        <item x="89"/>
        <item x="21"/>
        <item x="22"/>
        <item x="48"/>
        <item x="8"/>
        <item x="9"/>
        <item x="10"/>
        <item x="30"/>
        <item x="23"/>
        <item x="36"/>
        <item x="61"/>
        <item x="24"/>
        <item x="70"/>
        <item h="1" x="0"/>
        <item x="25"/>
        <item x="11"/>
        <item x="80"/>
        <item x="26"/>
        <item x="90"/>
        <item x="37"/>
        <item x="81"/>
        <item x="71"/>
        <item x="12"/>
        <item x="13"/>
        <item x="27"/>
        <item x="82"/>
        <item x="14"/>
        <item x="91"/>
        <item x="38"/>
        <item x="49"/>
        <item x="62"/>
        <item x="1"/>
        <item x="31"/>
        <item x="50"/>
        <item x="32"/>
        <item x="83"/>
        <item x="39"/>
        <item x="15"/>
        <item x="92"/>
        <item x="93"/>
        <item x="51"/>
        <item x="94"/>
        <item x="72"/>
        <item x="52"/>
        <item x="53"/>
        <item x="40"/>
        <item x="73"/>
        <item x="54"/>
        <item x="41"/>
        <item x="74"/>
        <item x="95"/>
        <item x="84"/>
        <item x="42"/>
        <item x="33"/>
        <item x="28"/>
        <item x="16"/>
        <item x="75"/>
        <item x="76"/>
        <item x="77"/>
        <item x="85"/>
        <item x="43"/>
        <item x="34"/>
        <item x="44"/>
        <item x="45"/>
        <item x="86"/>
        <item x="55"/>
        <item x="78"/>
        <item x="63"/>
        <item x="96"/>
        <item x="64"/>
        <item x="4"/>
        <item x="17"/>
        <item x="65"/>
        <item x="66"/>
        <item x="67"/>
        <item x="97"/>
        <item x="87"/>
        <item x="46"/>
        <item x="56"/>
        <item x="68"/>
        <item x="98"/>
        <item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/>
  </pivotFields>
  <rowFields count="2">
    <field x="2"/>
    <field x="1"/>
  </rowFields>
  <rowItems count="39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 r="1">
      <x v="1"/>
    </i>
    <i r="1">
      <x v="2"/>
    </i>
    <i>
      <x v="18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2"/>
    </i>
    <i>
      <x v="22"/>
    </i>
    <i r="1">
      <x/>
    </i>
    <i r="1">
      <x v="1"/>
    </i>
    <i r="1">
      <x v="2"/>
    </i>
    <i>
      <x v="23"/>
    </i>
    <i r="1">
      <x/>
    </i>
    <i r="1">
      <x v="1"/>
    </i>
    <i r="1">
      <x v="2"/>
    </i>
    <i>
      <x v="24"/>
    </i>
    <i r="1">
      <x/>
    </i>
    <i r="1">
      <x v="1"/>
    </i>
    <i r="1">
      <x v="2"/>
    </i>
    <i>
      <x v="25"/>
    </i>
    <i r="1">
      <x/>
    </i>
    <i r="1">
      <x v="1"/>
    </i>
    <i r="1">
      <x v="2"/>
    </i>
    <i>
      <x v="26"/>
    </i>
    <i r="1">
      <x/>
    </i>
    <i r="1">
      <x v="1"/>
    </i>
    <i r="1">
      <x v="2"/>
    </i>
    <i>
      <x v="27"/>
    </i>
    <i r="1">
      <x/>
    </i>
    <i r="1">
      <x v="1"/>
    </i>
    <i r="1">
      <x v="2"/>
    </i>
    <i>
      <x v="28"/>
    </i>
    <i r="1">
      <x/>
    </i>
    <i r="1">
      <x v="1"/>
    </i>
    <i r="1">
      <x v="2"/>
    </i>
    <i>
      <x v="29"/>
    </i>
    <i r="1">
      <x/>
    </i>
    <i r="1">
      <x v="1"/>
    </i>
    <i r="1">
      <x v="2"/>
    </i>
    <i>
      <x v="31"/>
    </i>
    <i r="1">
      <x/>
    </i>
    <i r="1">
      <x v="1"/>
    </i>
    <i r="1">
      <x v="2"/>
    </i>
    <i>
      <x v="32"/>
    </i>
    <i r="1">
      <x/>
    </i>
    <i r="1">
      <x v="1"/>
    </i>
    <i r="1">
      <x v="2"/>
    </i>
    <i>
      <x v="33"/>
    </i>
    <i r="1">
      <x/>
    </i>
    <i r="1">
      <x v="1"/>
    </i>
    <i r="1">
      <x v="2"/>
    </i>
    <i>
      <x v="34"/>
    </i>
    <i r="1">
      <x/>
    </i>
    <i r="1">
      <x v="1"/>
    </i>
    <i r="1">
      <x v="2"/>
    </i>
    <i>
      <x v="35"/>
    </i>
    <i r="1">
      <x/>
    </i>
    <i r="1">
      <x v="1"/>
    </i>
    <i r="1">
      <x v="2"/>
    </i>
    <i>
      <x v="36"/>
    </i>
    <i r="1">
      <x/>
    </i>
    <i r="1">
      <x v="1"/>
    </i>
    <i r="1">
      <x v="2"/>
    </i>
    <i>
      <x v="37"/>
    </i>
    <i r="1">
      <x/>
    </i>
    <i r="1">
      <x v="1"/>
    </i>
    <i r="1">
      <x v="2"/>
    </i>
    <i>
      <x v="38"/>
    </i>
    <i r="1">
      <x/>
    </i>
    <i r="1">
      <x v="1"/>
    </i>
    <i r="1">
      <x v="2"/>
    </i>
    <i>
      <x v="39"/>
    </i>
    <i r="1">
      <x/>
    </i>
    <i r="1">
      <x v="1"/>
    </i>
    <i r="1">
      <x v="2"/>
    </i>
    <i>
      <x v="40"/>
    </i>
    <i r="1">
      <x/>
    </i>
    <i r="1">
      <x v="1"/>
    </i>
    <i r="1">
      <x v="2"/>
    </i>
    <i>
      <x v="41"/>
    </i>
    <i r="1">
      <x/>
    </i>
    <i r="1">
      <x v="1"/>
    </i>
    <i r="1">
      <x v="2"/>
    </i>
    <i>
      <x v="42"/>
    </i>
    <i r="1">
      <x/>
    </i>
    <i r="1">
      <x v="1"/>
    </i>
    <i r="1">
      <x v="2"/>
    </i>
    <i>
      <x v="43"/>
    </i>
    <i r="1">
      <x/>
    </i>
    <i r="1">
      <x v="1"/>
    </i>
    <i r="1">
      <x v="2"/>
    </i>
    <i>
      <x v="44"/>
    </i>
    <i r="1">
      <x/>
    </i>
    <i r="1">
      <x v="1"/>
    </i>
    <i r="1">
      <x v="2"/>
    </i>
    <i>
      <x v="45"/>
    </i>
    <i r="1">
      <x/>
    </i>
    <i r="1">
      <x v="1"/>
    </i>
    <i r="1">
      <x v="2"/>
    </i>
    <i>
      <x v="46"/>
    </i>
    <i r="1">
      <x/>
    </i>
    <i r="1">
      <x v="1"/>
    </i>
    <i r="1">
      <x v="2"/>
    </i>
    <i>
      <x v="47"/>
    </i>
    <i r="1">
      <x/>
    </i>
    <i r="1">
      <x v="1"/>
    </i>
    <i r="1">
      <x v="2"/>
    </i>
    <i>
      <x v="48"/>
    </i>
    <i r="1">
      <x/>
    </i>
    <i r="1">
      <x v="1"/>
    </i>
    <i r="1">
      <x v="2"/>
    </i>
    <i>
      <x v="49"/>
    </i>
    <i r="1">
      <x/>
    </i>
    <i r="1">
      <x v="1"/>
    </i>
    <i r="1">
      <x v="2"/>
    </i>
    <i>
      <x v="50"/>
    </i>
    <i r="1">
      <x/>
    </i>
    <i r="1">
      <x v="1"/>
    </i>
    <i r="1">
      <x v="2"/>
    </i>
    <i>
      <x v="51"/>
    </i>
    <i r="1">
      <x/>
    </i>
    <i r="1">
      <x v="1"/>
    </i>
    <i r="1">
      <x v="2"/>
    </i>
    <i>
      <x v="52"/>
    </i>
    <i r="1">
      <x/>
    </i>
    <i r="1">
      <x v="1"/>
    </i>
    <i r="1">
      <x v="2"/>
    </i>
    <i>
      <x v="53"/>
    </i>
    <i r="1">
      <x/>
    </i>
    <i r="1">
      <x v="1"/>
    </i>
    <i r="1">
      <x v="2"/>
    </i>
    <i>
      <x v="54"/>
    </i>
    <i r="1">
      <x/>
    </i>
    <i r="1">
      <x v="1"/>
    </i>
    <i r="1">
      <x v="2"/>
    </i>
    <i>
      <x v="55"/>
    </i>
    <i r="1">
      <x/>
    </i>
    <i r="1">
      <x v="1"/>
    </i>
    <i r="1">
      <x v="2"/>
    </i>
    <i>
      <x v="56"/>
    </i>
    <i r="1">
      <x/>
    </i>
    <i r="1">
      <x v="1"/>
    </i>
    <i r="1">
      <x v="2"/>
    </i>
    <i>
      <x v="57"/>
    </i>
    <i r="1">
      <x/>
    </i>
    <i r="1">
      <x v="1"/>
    </i>
    <i r="1">
      <x v="2"/>
    </i>
    <i>
      <x v="58"/>
    </i>
    <i r="1">
      <x/>
    </i>
    <i r="1">
      <x v="1"/>
    </i>
    <i r="1">
      <x v="2"/>
    </i>
    <i>
      <x v="59"/>
    </i>
    <i r="1">
      <x/>
    </i>
    <i r="1">
      <x v="1"/>
    </i>
    <i r="1">
      <x v="2"/>
    </i>
    <i>
      <x v="60"/>
    </i>
    <i r="1">
      <x/>
    </i>
    <i r="1">
      <x v="1"/>
    </i>
    <i r="1">
      <x v="2"/>
    </i>
    <i>
      <x v="61"/>
    </i>
    <i r="1">
      <x/>
    </i>
    <i r="1">
      <x v="1"/>
    </i>
    <i r="1">
      <x v="2"/>
    </i>
    <i>
      <x v="62"/>
    </i>
    <i r="1">
      <x/>
    </i>
    <i r="1">
      <x v="1"/>
    </i>
    <i r="1">
      <x v="2"/>
    </i>
    <i>
      <x v="63"/>
    </i>
    <i r="1">
      <x/>
    </i>
    <i r="1">
      <x v="1"/>
    </i>
    <i r="1">
      <x v="2"/>
    </i>
    <i>
      <x v="64"/>
    </i>
    <i r="1">
      <x/>
    </i>
    <i r="1">
      <x v="1"/>
    </i>
    <i r="1">
      <x v="2"/>
    </i>
    <i>
      <x v="65"/>
    </i>
    <i r="1">
      <x/>
    </i>
    <i r="1">
      <x v="1"/>
    </i>
    <i r="1">
      <x v="2"/>
    </i>
    <i>
      <x v="66"/>
    </i>
    <i r="1">
      <x/>
    </i>
    <i r="1">
      <x v="1"/>
    </i>
    <i r="1">
      <x v="2"/>
    </i>
    <i>
      <x v="67"/>
    </i>
    <i r="1">
      <x/>
    </i>
    <i r="1">
      <x v="1"/>
    </i>
    <i r="1">
      <x v="2"/>
    </i>
    <i>
      <x v="68"/>
    </i>
    <i r="1">
      <x/>
    </i>
    <i r="1">
      <x v="1"/>
    </i>
    <i r="1">
      <x v="2"/>
    </i>
    <i>
      <x v="69"/>
    </i>
    <i r="1">
      <x/>
    </i>
    <i r="1">
      <x v="1"/>
    </i>
    <i r="1">
      <x v="2"/>
    </i>
    <i>
      <x v="70"/>
    </i>
    <i r="1">
      <x/>
    </i>
    <i r="1">
      <x v="1"/>
    </i>
    <i r="1">
      <x v="2"/>
    </i>
    <i>
      <x v="71"/>
    </i>
    <i r="1">
      <x/>
    </i>
    <i r="1">
      <x v="1"/>
    </i>
    <i r="1">
      <x v="2"/>
    </i>
    <i>
      <x v="72"/>
    </i>
    <i r="1">
      <x/>
    </i>
    <i r="1">
      <x v="1"/>
    </i>
    <i r="1">
      <x v="2"/>
    </i>
    <i>
      <x v="73"/>
    </i>
    <i r="1">
      <x/>
    </i>
    <i r="1">
      <x v="1"/>
    </i>
    <i r="1">
      <x v="2"/>
    </i>
    <i>
      <x v="74"/>
    </i>
    <i r="1">
      <x/>
    </i>
    <i r="1">
      <x v="1"/>
    </i>
    <i r="1">
      <x v="2"/>
    </i>
    <i>
      <x v="75"/>
    </i>
    <i r="1">
      <x/>
    </i>
    <i r="1">
      <x v="1"/>
    </i>
    <i r="1">
      <x v="2"/>
    </i>
    <i>
      <x v="76"/>
    </i>
    <i r="1">
      <x/>
    </i>
    <i r="1">
      <x v="1"/>
    </i>
    <i r="1">
      <x v="2"/>
    </i>
    <i>
      <x v="77"/>
    </i>
    <i r="1">
      <x/>
    </i>
    <i r="1">
      <x v="1"/>
    </i>
    <i r="1">
      <x v="2"/>
    </i>
    <i>
      <x v="78"/>
    </i>
    <i r="1">
      <x/>
    </i>
    <i r="1">
      <x v="1"/>
    </i>
    <i r="1">
      <x v="2"/>
    </i>
    <i>
      <x v="79"/>
    </i>
    <i r="1">
      <x/>
    </i>
    <i r="1">
      <x v="1"/>
    </i>
    <i r="1">
      <x v="2"/>
    </i>
    <i>
      <x v="80"/>
    </i>
    <i r="1">
      <x/>
    </i>
    <i r="1">
      <x v="1"/>
    </i>
    <i r="1">
      <x v="2"/>
    </i>
    <i>
      <x v="81"/>
    </i>
    <i r="1">
      <x/>
    </i>
    <i r="1">
      <x v="1"/>
    </i>
    <i r="1">
      <x v="2"/>
    </i>
    <i>
      <x v="82"/>
    </i>
    <i r="1">
      <x/>
    </i>
    <i r="1">
      <x v="1"/>
    </i>
    <i r="1">
      <x v="2"/>
    </i>
    <i>
      <x v="83"/>
    </i>
    <i r="1">
      <x/>
    </i>
    <i r="1">
      <x v="1"/>
    </i>
    <i r="1">
      <x v="2"/>
    </i>
    <i>
      <x v="84"/>
    </i>
    <i r="1">
      <x/>
    </i>
    <i r="1">
      <x v="1"/>
    </i>
    <i r="1">
      <x v="2"/>
    </i>
    <i>
      <x v="85"/>
    </i>
    <i r="1">
      <x/>
    </i>
    <i r="1">
      <x v="1"/>
    </i>
    <i r="1">
      <x v="2"/>
    </i>
    <i>
      <x v="86"/>
    </i>
    <i r="1">
      <x/>
    </i>
    <i r="1">
      <x v="1"/>
    </i>
    <i r="1">
      <x v="2"/>
    </i>
    <i>
      <x v="87"/>
    </i>
    <i r="1">
      <x/>
    </i>
    <i r="1">
      <x v="1"/>
    </i>
    <i r="1">
      <x v="2"/>
    </i>
    <i>
      <x v="88"/>
    </i>
    <i r="1">
      <x/>
    </i>
    <i r="1">
      <x v="1"/>
    </i>
    <i r="1">
      <x v="2"/>
    </i>
    <i>
      <x v="89"/>
    </i>
    <i r="1">
      <x/>
    </i>
    <i r="1">
      <x v="1"/>
    </i>
    <i r="1">
      <x v="2"/>
    </i>
    <i>
      <x v="90"/>
    </i>
    <i r="1">
      <x/>
    </i>
    <i r="1">
      <x v="1"/>
    </i>
    <i r="1">
      <x v="2"/>
    </i>
    <i>
      <x v="91"/>
    </i>
    <i r="1">
      <x/>
    </i>
    <i r="1">
      <x v="1"/>
    </i>
    <i r="1">
      <x v="2"/>
    </i>
    <i>
      <x v="92"/>
    </i>
    <i r="1">
      <x/>
    </i>
    <i r="1">
      <x v="1"/>
    </i>
    <i r="1">
      <x v="2"/>
    </i>
    <i>
      <x v="93"/>
    </i>
    <i r="1">
      <x/>
    </i>
    <i r="1">
      <x v="1"/>
    </i>
    <i r="1">
      <x v="2"/>
    </i>
    <i>
      <x v="94"/>
    </i>
    <i r="1">
      <x/>
    </i>
    <i r="1">
      <x v="1"/>
    </i>
    <i r="1">
      <x v="2"/>
    </i>
    <i>
      <x v="95"/>
    </i>
    <i r="1">
      <x/>
    </i>
    <i r="1">
      <x v="1"/>
    </i>
    <i r="1">
      <x v="2"/>
    </i>
    <i>
      <x v="96"/>
    </i>
    <i r="1">
      <x/>
    </i>
    <i r="1">
      <x v="1"/>
    </i>
    <i r="1">
      <x v="2"/>
    </i>
    <i>
      <x v="97"/>
    </i>
    <i r="1">
      <x/>
    </i>
    <i r="1">
      <x v="1"/>
    </i>
    <i r="1">
      <x v="2"/>
    </i>
    <i>
      <x v="98"/>
    </i>
    <i r="1">
      <x/>
    </i>
    <i r="1">
      <x v="1"/>
    </i>
    <i r="1">
      <x v="2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3" cacheId="0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M2:O5" firstHeaderRow="1" firstDataRow="2" firstDataCol="1"/>
  <pivotFields count="5">
    <pivotField showAll="0"/>
    <pivotField showAll="0"/>
    <pivotField axis="axisRow" showAll="0">
      <items count="100">
        <item h="1" x="5"/>
        <item h="1" x="18"/>
        <item h="1" x="47"/>
        <item h="1" x="6"/>
        <item h="1" x="57"/>
        <item h="1" x="29"/>
        <item h="1" x="7"/>
        <item h="1" x="88"/>
        <item h="1" x="3"/>
        <item h="1" x="19"/>
        <item h="1" x="58"/>
        <item h="1" x="59"/>
        <item h="1" x="69"/>
        <item h="1" x="35"/>
        <item h="1" x="20"/>
        <item h="1" x="60"/>
        <item h="1" x="2"/>
        <item h="1" x="89"/>
        <item h="1" x="21"/>
        <item h="1" x="22"/>
        <item h="1" x="48"/>
        <item h="1" x="8"/>
        <item h="1" x="9"/>
        <item h="1" x="10"/>
        <item h="1" x="30"/>
        <item h="1" x="23"/>
        <item h="1" x="36"/>
        <item h="1" x="61"/>
        <item h="1" x="24"/>
        <item h="1" x="70"/>
        <item x="0"/>
        <item h="1" x="25"/>
        <item h="1" x="11"/>
        <item h="1" x="80"/>
        <item h="1" x="26"/>
        <item h="1" x="90"/>
        <item h="1" x="37"/>
        <item h="1" x="81"/>
        <item h="1" x="71"/>
        <item h="1" x="12"/>
        <item h="1" x="13"/>
        <item h="1" x="27"/>
        <item h="1" x="82"/>
        <item h="1" x="14"/>
        <item h="1" x="91"/>
        <item h="1" x="38"/>
        <item h="1" x="49"/>
        <item h="1" x="62"/>
        <item h="1" x="1"/>
        <item h="1" x="31"/>
        <item h="1" x="50"/>
        <item h="1" x="32"/>
        <item h="1" x="83"/>
        <item h="1" x="39"/>
        <item h="1" x="15"/>
        <item h="1" x="92"/>
        <item h="1" x="93"/>
        <item h="1" x="51"/>
        <item h="1" x="94"/>
        <item h="1" x="72"/>
        <item h="1" x="52"/>
        <item h="1" x="53"/>
        <item h="1" x="40"/>
        <item h="1" x="73"/>
        <item h="1" x="54"/>
        <item h="1" x="41"/>
        <item h="1" x="74"/>
        <item h="1" x="95"/>
        <item h="1" x="84"/>
        <item h="1" x="42"/>
        <item h="1" x="33"/>
        <item h="1" x="28"/>
        <item h="1" x="16"/>
        <item h="1" x="75"/>
        <item h="1" x="76"/>
        <item h="1" x="77"/>
        <item h="1" x="85"/>
        <item h="1" x="43"/>
        <item h="1" x="34"/>
        <item h="1" x="44"/>
        <item h="1" x="45"/>
        <item h="1" x="86"/>
        <item h="1" x="55"/>
        <item h="1" x="78"/>
        <item h="1" x="63"/>
        <item h="1" x="96"/>
        <item h="1" x="64"/>
        <item h="1" x="4"/>
        <item h="1" x="17"/>
        <item h="1" x="65"/>
        <item h="1" x="66"/>
        <item h="1" x="67"/>
        <item h="1" x="97"/>
        <item h="1" x="87"/>
        <item h="1" x="46"/>
        <item h="1" x="56"/>
        <item h="1" x="68"/>
        <item h="1" x="98"/>
        <item h="1"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" showAll="0"/>
  </pivotFields>
  <rowFields count="1">
    <field x="2"/>
  </rowFields>
  <rowItems count="2">
    <i>
      <x v="30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4" cacheId="1" applyNumberFormats="0" applyBorderFormats="0" applyFontFormats="0" applyPatternFormats="0" applyAlignmentFormats="0" applyWidthHeightFormats="1" dataCaption="Værdier" updatedVersion="4" minRefreshableVersion="3" useAutoFormatting="1" rowGrandTotals="0" colGrandTotals="0" itemPrintTitles="1" createdVersion="4" indent="0" outline="1" outlineData="1" multipleFieldFilters="0">
  <location ref="H2:J395" firstHeaderRow="1" firstDataRow="2" firstDataCol="1"/>
  <pivotFields count="5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0">
        <item x="5"/>
        <item x="18"/>
        <item x="47"/>
        <item x="6"/>
        <item x="57"/>
        <item x="29"/>
        <item x="7"/>
        <item x="88"/>
        <item x="3"/>
        <item x="19"/>
        <item x="58"/>
        <item x="59"/>
        <item x="69"/>
        <item x="35"/>
        <item x="20"/>
        <item x="60"/>
        <item x="2"/>
        <item x="89"/>
        <item x="21"/>
        <item x="22"/>
        <item x="48"/>
        <item x="8"/>
        <item x="9"/>
        <item x="10"/>
        <item x="30"/>
        <item x="23"/>
        <item x="36"/>
        <item x="61"/>
        <item x="24"/>
        <item x="70"/>
        <item h="1" x="0"/>
        <item x="25"/>
        <item x="11"/>
        <item x="80"/>
        <item x="26"/>
        <item x="90"/>
        <item x="37"/>
        <item x="81"/>
        <item x="71"/>
        <item x="12"/>
        <item x="13"/>
        <item x="27"/>
        <item x="82"/>
        <item x="14"/>
        <item x="91"/>
        <item x="38"/>
        <item x="49"/>
        <item x="62"/>
        <item x="1"/>
        <item x="31"/>
        <item x="50"/>
        <item x="32"/>
        <item x="83"/>
        <item x="39"/>
        <item x="15"/>
        <item x="92"/>
        <item x="93"/>
        <item x="51"/>
        <item x="94"/>
        <item x="72"/>
        <item x="52"/>
        <item x="53"/>
        <item x="40"/>
        <item x="73"/>
        <item x="54"/>
        <item x="41"/>
        <item x="74"/>
        <item x="95"/>
        <item x="84"/>
        <item x="42"/>
        <item x="33"/>
        <item x="28"/>
        <item x="16"/>
        <item x="75"/>
        <item x="76"/>
        <item x="77"/>
        <item x="85"/>
        <item x="43"/>
        <item x="34"/>
        <item x="44"/>
        <item x="45"/>
        <item x="86"/>
        <item x="55"/>
        <item x="78"/>
        <item x="63"/>
        <item x="96"/>
        <item x="64"/>
        <item x="4"/>
        <item x="17"/>
        <item x="65"/>
        <item x="66"/>
        <item x="67"/>
        <item x="97"/>
        <item x="87"/>
        <item x="46"/>
        <item x="56"/>
        <item x="68"/>
        <item x="98"/>
        <item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/>
  </pivotFields>
  <rowFields count="2">
    <field x="2"/>
    <field x="1"/>
  </rowFields>
  <rowItems count="392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2"/>
    </i>
    <i>
      <x v="11"/>
    </i>
    <i r="1">
      <x/>
    </i>
    <i r="1">
      <x v="1"/>
    </i>
    <i r="1">
      <x v="2"/>
    </i>
    <i>
      <x v="12"/>
    </i>
    <i r="1">
      <x/>
    </i>
    <i r="1">
      <x v="1"/>
    </i>
    <i r="1">
      <x v="2"/>
    </i>
    <i>
      <x v="13"/>
    </i>
    <i r="1">
      <x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/>
    </i>
    <i r="1">
      <x v="1"/>
    </i>
    <i r="1">
      <x v="2"/>
    </i>
    <i>
      <x v="16"/>
    </i>
    <i r="1">
      <x/>
    </i>
    <i r="1">
      <x v="1"/>
    </i>
    <i r="1">
      <x v="2"/>
    </i>
    <i>
      <x v="17"/>
    </i>
    <i r="1">
      <x/>
    </i>
    <i r="1">
      <x v="1"/>
    </i>
    <i r="1">
      <x v="2"/>
    </i>
    <i>
      <x v="18"/>
    </i>
    <i r="1">
      <x/>
    </i>
    <i r="1">
      <x v="1"/>
    </i>
    <i r="1">
      <x v="2"/>
    </i>
    <i>
      <x v="19"/>
    </i>
    <i r="1">
      <x/>
    </i>
    <i r="1">
      <x v="1"/>
    </i>
    <i r="1">
      <x v="2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2"/>
    </i>
    <i>
      <x v="22"/>
    </i>
    <i r="1">
      <x/>
    </i>
    <i r="1">
      <x v="1"/>
    </i>
    <i r="1">
      <x v="2"/>
    </i>
    <i>
      <x v="23"/>
    </i>
    <i r="1">
      <x/>
    </i>
    <i r="1">
      <x v="1"/>
    </i>
    <i r="1">
      <x v="2"/>
    </i>
    <i>
      <x v="24"/>
    </i>
    <i r="1">
      <x/>
    </i>
    <i r="1">
      <x v="1"/>
    </i>
    <i r="1">
      <x v="2"/>
    </i>
    <i>
      <x v="25"/>
    </i>
    <i r="1">
      <x/>
    </i>
    <i r="1">
      <x v="1"/>
    </i>
    <i r="1">
      <x v="2"/>
    </i>
    <i>
      <x v="26"/>
    </i>
    <i r="1">
      <x/>
    </i>
    <i r="1">
      <x v="1"/>
    </i>
    <i r="1">
      <x v="2"/>
    </i>
    <i>
      <x v="27"/>
    </i>
    <i r="1">
      <x/>
    </i>
    <i r="1">
      <x v="1"/>
    </i>
    <i r="1">
      <x v="2"/>
    </i>
    <i>
      <x v="28"/>
    </i>
    <i r="1">
      <x/>
    </i>
    <i r="1">
      <x v="1"/>
    </i>
    <i r="1">
      <x v="2"/>
    </i>
    <i>
      <x v="29"/>
    </i>
    <i r="1">
      <x/>
    </i>
    <i r="1">
      <x v="1"/>
    </i>
    <i r="1">
      <x v="2"/>
    </i>
    <i>
      <x v="31"/>
    </i>
    <i r="1">
      <x/>
    </i>
    <i r="1">
      <x v="1"/>
    </i>
    <i r="1">
      <x v="2"/>
    </i>
    <i>
      <x v="32"/>
    </i>
    <i r="1">
      <x/>
    </i>
    <i r="1">
      <x v="1"/>
    </i>
    <i r="1">
      <x v="2"/>
    </i>
    <i>
      <x v="33"/>
    </i>
    <i r="1">
      <x/>
    </i>
    <i r="1">
      <x v="1"/>
    </i>
    <i r="1">
      <x v="2"/>
    </i>
    <i>
      <x v="34"/>
    </i>
    <i r="1">
      <x/>
    </i>
    <i r="1">
      <x v="1"/>
    </i>
    <i r="1">
      <x v="2"/>
    </i>
    <i>
      <x v="35"/>
    </i>
    <i r="1">
      <x/>
    </i>
    <i r="1">
      <x v="1"/>
    </i>
    <i r="1">
      <x v="2"/>
    </i>
    <i>
      <x v="36"/>
    </i>
    <i r="1">
      <x/>
    </i>
    <i r="1">
      <x v="1"/>
    </i>
    <i r="1">
      <x v="2"/>
    </i>
    <i>
      <x v="37"/>
    </i>
    <i r="1">
      <x/>
    </i>
    <i r="1">
      <x v="1"/>
    </i>
    <i r="1">
      <x v="2"/>
    </i>
    <i>
      <x v="38"/>
    </i>
    <i r="1">
      <x/>
    </i>
    <i r="1">
      <x v="1"/>
    </i>
    <i r="1">
      <x v="2"/>
    </i>
    <i>
      <x v="39"/>
    </i>
    <i r="1">
      <x/>
    </i>
    <i r="1">
      <x v="1"/>
    </i>
    <i r="1">
      <x v="2"/>
    </i>
    <i>
      <x v="40"/>
    </i>
    <i r="1">
      <x/>
    </i>
    <i r="1">
      <x v="1"/>
    </i>
    <i r="1">
      <x v="2"/>
    </i>
    <i>
      <x v="41"/>
    </i>
    <i r="1">
      <x/>
    </i>
    <i r="1">
      <x v="1"/>
    </i>
    <i r="1">
      <x v="2"/>
    </i>
    <i>
      <x v="42"/>
    </i>
    <i r="1">
      <x/>
    </i>
    <i r="1">
      <x v="1"/>
    </i>
    <i r="1">
      <x v="2"/>
    </i>
    <i>
      <x v="43"/>
    </i>
    <i r="1">
      <x/>
    </i>
    <i r="1">
      <x v="1"/>
    </i>
    <i r="1">
      <x v="2"/>
    </i>
    <i>
      <x v="44"/>
    </i>
    <i r="1">
      <x/>
    </i>
    <i r="1">
      <x v="1"/>
    </i>
    <i r="1">
      <x v="2"/>
    </i>
    <i>
      <x v="45"/>
    </i>
    <i r="1">
      <x/>
    </i>
    <i r="1">
      <x v="1"/>
    </i>
    <i r="1">
      <x v="2"/>
    </i>
    <i>
      <x v="46"/>
    </i>
    <i r="1">
      <x/>
    </i>
    <i r="1">
      <x v="1"/>
    </i>
    <i r="1">
      <x v="2"/>
    </i>
    <i>
      <x v="47"/>
    </i>
    <i r="1">
      <x/>
    </i>
    <i r="1">
      <x v="1"/>
    </i>
    <i r="1">
      <x v="2"/>
    </i>
    <i>
      <x v="48"/>
    </i>
    <i r="1">
      <x/>
    </i>
    <i r="1">
      <x v="1"/>
    </i>
    <i r="1">
      <x v="2"/>
    </i>
    <i>
      <x v="49"/>
    </i>
    <i r="1">
      <x/>
    </i>
    <i r="1">
      <x v="1"/>
    </i>
    <i r="1">
      <x v="2"/>
    </i>
    <i>
      <x v="50"/>
    </i>
    <i r="1">
      <x/>
    </i>
    <i r="1">
      <x v="1"/>
    </i>
    <i r="1">
      <x v="2"/>
    </i>
    <i>
      <x v="51"/>
    </i>
    <i r="1">
      <x/>
    </i>
    <i r="1">
      <x v="1"/>
    </i>
    <i r="1">
      <x v="2"/>
    </i>
    <i>
      <x v="52"/>
    </i>
    <i r="1">
      <x/>
    </i>
    <i r="1">
      <x v="1"/>
    </i>
    <i r="1">
      <x v="2"/>
    </i>
    <i>
      <x v="53"/>
    </i>
    <i r="1">
      <x/>
    </i>
    <i r="1">
      <x v="1"/>
    </i>
    <i r="1">
      <x v="2"/>
    </i>
    <i>
      <x v="54"/>
    </i>
    <i r="1">
      <x/>
    </i>
    <i r="1">
      <x v="1"/>
    </i>
    <i r="1">
      <x v="2"/>
    </i>
    <i>
      <x v="55"/>
    </i>
    <i r="1">
      <x/>
    </i>
    <i r="1">
      <x v="1"/>
    </i>
    <i r="1">
      <x v="2"/>
    </i>
    <i>
      <x v="56"/>
    </i>
    <i r="1">
      <x/>
    </i>
    <i r="1">
      <x v="1"/>
    </i>
    <i r="1">
      <x v="2"/>
    </i>
    <i>
      <x v="57"/>
    </i>
    <i r="1">
      <x/>
    </i>
    <i r="1">
      <x v="1"/>
    </i>
    <i r="1">
      <x v="2"/>
    </i>
    <i>
      <x v="58"/>
    </i>
    <i r="1">
      <x/>
    </i>
    <i r="1">
      <x v="1"/>
    </i>
    <i r="1">
      <x v="2"/>
    </i>
    <i>
      <x v="59"/>
    </i>
    <i r="1">
      <x/>
    </i>
    <i r="1">
      <x v="1"/>
    </i>
    <i r="1">
      <x v="2"/>
    </i>
    <i>
      <x v="60"/>
    </i>
    <i r="1">
      <x/>
    </i>
    <i r="1">
      <x v="1"/>
    </i>
    <i r="1">
      <x v="2"/>
    </i>
    <i>
      <x v="61"/>
    </i>
    <i r="1">
      <x/>
    </i>
    <i r="1">
      <x v="1"/>
    </i>
    <i r="1">
      <x v="2"/>
    </i>
    <i>
      <x v="62"/>
    </i>
    <i r="1">
      <x/>
    </i>
    <i r="1">
      <x v="1"/>
    </i>
    <i r="1">
      <x v="2"/>
    </i>
    <i>
      <x v="63"/>
    </i>
    <i r="1">
      <x/>
    </i>
    <i r="1">
      <x v="1"/>
    </i>
    <i r="1">
      <x v="2"/>
    </i>
    <i>
      <x v="64"/>
    </i>
    <i r="1">
      <x/>
    </i>
    <i r="1">
      <x v="1"/>
    </i>
    <i r="1">
      <x v="2"/>
    </i>
    <i>
      <x v="65"/>
    </i>
    <i r="1">
      <x/>
    </i>
    <i r="1">
      <x v="1"/>
    </i>
    <i r="1">
      <x v="2"/>
    </i>
    <i>
      <x v="66"/>
    </i>
    <i r="1">
      <x/>
    </i>
    <i r="1">
      <x v="1"/>
    </i>
    <i r="1">
      <x v="2"/>
    </i>
    <i>
      <x v="67"/>
    </i>
    <i r="1">
      <x/>
    </i>
    <i r="1">
      <x v="1"/>
    </i>
    <i r="1">
      <x v="2"/>
    </i>
    <i>
      <x v="68"/>
    </i>
    <i r="1">
      <x/>
    </i>
    <i r="1">
      <x v="1"/>
    </i>
    <i r="1">
      <x v="2"/>
    </i>
    <i>
      <x v="69"/>
    </i>
    <i r="1">
      <x/>
    </i>
    <i r="1">
      <x v="1"/>
    </i>
    <i r="1">
      <x v="2"/>
    </i>
    <i>
      <x v="70"/>
    </i>
    <i r="1">
      <x/>
    </i>
    <i r="1">
      <x v="1"/>
    </i>
    <i r="1">
      <x v="2"/>
    </i>
    <i>
      <x v="71"/>
    </i>
    <i r="1">
      <x/>
    </i>
    <i r="1">
      <x v="1"/>
    </i>
    <i r="1">
      <x v="2"/>
    </i>
    <i>
      <x v="72"/>
    </i>
    <i r="1">
      <x/>
    </i>
    <i r="1">
      <x v="1"/>
    </i>
    <i r="1">
      <x v="2"/>
    </i>
    <i>
      <x v="73"/>
    </i>
    <i r="1">
      <x/>
    </i>
    <i r="1">
      <x v="1"/>
    </i>
    <i r="1">
      <x v="2"/>
    </i>
    <i>
      <x v="74"/>
    </i>
    <i r="1">
      <x/>
    </i>
    <i r="1">
      <x v="1"/>
    </i>
    <i r="1">
      <x v="2"/>
    </i>
    <i>
      <x v="75"/>
    </i>
    <i r="1">
      <x/>
    </i>
    <i r="1">
      <x v="1"/>
    </i>
    <i r="1">
      <x v="2"/>
    </i>
    <i>
      <x v="76"/>
    </i>
    <i r="1">
      <x/>
    </i>
    <i r="1">
      <x v="1"/>
    </i>
    <i r="1">
      <x v="2"/>
    </i>
    <i>
      <x v="77"/>
    </i>
    <i r="1">
      <x/>
    </i>
    <i r="1">
      <x v="1"/>
    </i>
    <i r="1">
      <x v="2"/>
    </i>
    <i>
      <x v="78"/>
    </i>
    <i r="1">
      <x/>
    </i>
    <i r="1">
      <x v="1"/>
    </i>
    <i r="1">
      <x v="2"/>
    </i>
    <i>
      <x v="79"/>
    </i>
    <i r="1">
      <x/>
    </i>
    <i r="1">
      <x v="1"/>
    </i>
    <i r="1">
      <x v="2"/>
    </i>
    <i>
      <x v="80"/>
    </i>
    <i r="1">
      <x/>
    </i>
    <i r="1">
      <x v="1"/>
    </i>
    <i r="1">
      <x v="2"/>
    </i>
    <i>
      <x v="81"/>
    </i>
    <i r="1">
      <x/>
    </i>
    <i r="1">
      <x v="1"/>
    </i>
    <i r="1">
      <x v="2"/>
    </i>
    <i>
      <x v="82"/>
    </i>
    <i r="1">
      <x/>
    </i>
    <i r="1">
      <x v="1"/>
    </i>
    <i r="1">
      <x v="2"/>
    </i>
    <i>
      <x v="83"/>
    </i>
    <i r="1">
      <x/>
    </i>
    <i r="1">
      <x v="1"/>
    </i>
    <i r="1">
      <x v="2"/>
    </i>
    <i>
      <x v="84"/>
    </i>
    <i r="1">
      <x/>
    </i>
    <i r="1">
      <x v="1"/>
    </i>
    <i r="1">
      <x v="2"/>
    </i>
    <i>
      <x v="85"/>
    </i>
    <i r="1">
      <x/>
    </i>
    <i r="1">
      <x v="1"/>
    </i>
    <i r="1">
      <x v="2"/>
    </i>
    <i>
      <x v="86"/>
    </i>
    <i r="1">
      <x/>
    </i>
    <i r="1">
      <x v="1"/>
    </i>
    <i r="1">
      <x v="2"/>
    </i>
    <i>
      <x v="87"/>
    </i>
    <i r="1">
      <x/>
    </i>
    <i r="1">
      <x v="1"/>
    </i>
    <i r="1">
      <x v="2"/>
    </i>
    <i>
      <x v="88"/>
    </i>
    <i r="1">
      <x/>
    </i>
    <i r="1">
      <x v="1"/>
    </i>
    <i r="1">
      <x v="2"/>
    </i>
    <i>
      <x v="89"/>
    </i>
    <i r="1">
      <x/>
    </i>
    <i r="1">
      <x v="1"/>
    </i>
    <i r="1">
      <x v="2"/>
    </i>
    <i>
      <x v="90"/>
    </i>
    <i r="1">
      <x/>
    </i>
    <i r="1">
      <x v="1"/>
    </i>
    <i r="1">
      <x v="2"/>
    </i>
    <i>
      <x v="91"/>
    </i>
    <i r="1">
      <x/>
    </i>
    <i r="1">
      <x v="1"/>
    </i>
    <i r="1">
      <x v="2"/>
    </i>
    <i>
      <x v="92"/>
    </i>
    <i r="1">
      <x/>
    </i>
    <i r="1">
      <x v="1"/>
    </i>
    <i r="1">
      <x v="2"/>
    </i>
    <i>
      <x v="93"/>
    </i>
    <i r="1">
      <x/>
    </i>
    <i r="1">
      <x v="1"/>
    </i>
    <i r="1">
      <x v="2"/>
    </i>
    <i>
      <x v="94"/>
    </i>
    <i r="1">
      <x/>
    </i>
    <i r="1">
      <x v="1"/>
    </i>
    <i r="1">
      <x v="2"/>
    </i>
    <i>
      <x v="95"/>
    </i>
    <i r="1">
      <x/>
    </i>
    <i r="1">
      <x v="1"/>
    </i>
    <i r="1">
      <x v="2"/>
    </i>
    <i>
      <x v="96"/>
    </i>
    <i r="1">
      <x/>
    </i>
    <i r="1">
      <x v="1"/>
    </i>
    <i r="1">
      <x v="2"/>
    </i>
    <i>
      <x v="97"/>
    </i>
    <i r="1">
      <x/>
    </i>
    <i r="1">
      <x v="1"/>
    </i>
    <i r="1">
      <x v="2"/>
    </i>
    <i>
      <x v="98"/>
    </i>
    <i r="1">
      <x/>
    </i>
    <i r="1">
      <x v="1"/>
    </i>
    <i r="1">
      <x v="2"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el5" cacheId="1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M2:O8" firstHeaderRow="1" firstDataRow="2" firstDataCol="1"/>
  <pivotFields count="5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0">
        <item h="1" x="5"/>
        <item h="1" x="18"/>
        <item h="1" x="47"/>
        <item h="1" x="6"/>
        <item h="1" x="57"/>
        <item h="1" x="29"/>
        <item h="1" x="7"/>
        <item h="1" x="88"/>
        <item h="1" x="3"/>
        <item h="1" x="19"/>
        <item h="1" x="58"/>
        <item h="1" x="59"/>
        <item h="1" x="69"/>
        <item h="1" x="35"/>
        <item h="1" x="20"/>
        <item h="1" x="60"/>
        <item h="1" x="2"/>
        <item h="1" x="89"/>
        <item h="1" x="21"/>
        <item h="1" x="22"/>
        <item h="1" x="48"/>
        <item h="1" x="8"/>
        <item h="1" x="9"/>
        <item h="1" x="10"/>
        <item h="1" x="30"/>
        <item h="1" x="23"/>
        <item h="1" x="36"/>
        <item h="1" x="61"/>
        <item h="1" x="24"/>
        <item h="1" x="70"/>
        <item x="0"/>
        <item h="1" x="25"/>
        <item h="1" x="11"/>
        <item h="1" x="80"/>
        <item h="1" x="26"/>
        <item h="1" x="90"/>
        <item h="1" x="37"/>
        <item h="1" x="81"/>
        <item h="1" x="71"/>
        <item h="1" x="12"/>
        <item h="1" x="13"/>
        <item h="1" x="27"/>
        <item h="1" x="82"/>
        <item h="1" x="14"/>
        <item h="1" x="91"/>
        <item h="1" x="38"/>
        <item h="1" x="49"/>
        <item h="1" x="62"/>
        <item h="1" x="1"/>
        <item h="1" x="31"/>
        <item h="1" x="50"/>
        <item h="1" x="32"/>
        <item h="1" x="83"/>
        <item h="1" x="39"/>
        <item h="1" x="15"/>
        <item h="1" x="92"/>
        <item h="1" x="93"/>
        <item h="1" x="51"/>
        <item h="1" x="94"/>
        <item h="1" x="72"/>
        <item h="1" x="52"/>
        <item h="1" x="53"/>
        <item h="1" x="40"/>
        <item h="1" x="73"/>
        <item h="1" x="54"/>
        <item h="1" x="41"/>
        <item h="1" x="74"/>
        <item h="1" x="95"/>
        <item h="1" x="84"/>
        <item h="1" x="42"/>
        <item h="1" x="33"/>
        <item h="1" x="28"/>
        <item h="1" x="16"/>
        <item h="1" x="75"/>
        <item h="1" x="76"/>
        <item h="1" x="77"/>
        <item h="1" x="85"/>
        <item h="1" x="43"/>
        <item h="1" x="34"/>
        <item h="1" x="44"/>
        <item h="1" x="45"/>
        <item h="1" x="86"/>
        <item h="1" x="55"/>
        <item h="1" x="78"/>
        <item h="1" x="63"/>
        <item h="1" x="96"/>
        <item h="1" x="64"/>
        <item h="1" x="4"/>
        <item h="1" x="17"/>
        <item h="1" x="65"/>
        <item h="1" x="66"/>
        <item h="1" x="67"/>
        <item h="1" x="97"/>
        <item h="1" x="87"/>
        <item h="1" x="46"/>
        <item h="1" x="56"/>
        <item h="1" x="68"/>
        <item h="1" x="98"/>
        <item h="1"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/>
  </pivotFields>
  <rowFields count="2">
    <field x="2"/>
    <field x="1"/>
  </rowFields>
  <rowItems count="5">
    <i>
      <x v="30"/>
    </i>
    <i r="1">
      <x/>
    </i>
    <i r="1">
      <x v="1"/>
    </i>
    <i r="1">
      <x v="2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el7" cacheId="2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J2:L5" firstHeaderRow="1" firstDataRow="2" firstDataCol="1"/>
  <pivotFields count="4">
    <pivotField showAll="0"/>
    <pivotField axis="axisRow" showAll="0">
      <items count="101">
        <item h="1" x="5"/>
        <item h="1" x="18"/>
        <item h="1" x="48"/>
        <item h="1" x="6"/>
        <item h="1" x="58"/>
        <item h="1" x="29"/>
        <item h="1" x="7"/>
        <item h="1" x="89"/>
        <item h="1" x="30"/>
        <item h="1" x="3"/>
        <item h="1" x="19"/>
        <item h="1" x="59"/>
        <item h="1" x="60"/>
        <item h="1" x="70"/>
        <item h="1" x="36"/>
        <item h="1" x="20"/>
        <item h="1" x="61"/>
        <item h="1" x="2"/>
        <item h="1" x="90"/>
        <item h="1" x="21"/>
        <item h="1" x="22"/>
        <item h="1" x="49"/>
        <item h="1" x="8"/>
        <item h="1" x="9"/>
        <item h="1" x="10"/>
        <item h="1" x="31"/>
        <item h="1" x="23"/>
        <item h="1" x="37"/>
        <item h="1" x="62"/>
        <item h="1" x="24"/>
        <item h="1" x="71"/>
        <item x="0"/>
        <item h="1" x="25"/>
        <item h="1" x="11"/>
        <item h="1" x="81"/>
        <item h="1" x="26"/>
        <item h="1" x="91"/>
        <item h="1" x="38"/>
        <item h="1" x="82"/>
        <item h="1" x="72"/>
        <item h="1" x="12"/>
        <item h="1" x="13"/>
        <item h="1" x="27"/>
        <item h="1" x="83"/>
        <item h="1" x="14"/>
        <item h="1" x="92"/>
        <item h="1" x="39"/>
        <item h="1" x="50"/>
        <item h="1" x="63"/>
        <item h="1" x="1"/>
        <item h="1" x="32"/>
        <item h="1" x="51"/>
        <item h="1" x="33"/>
        <item h="1" x="84"/>
        <item h="1" x="40"/>
        <item h="1" x="15"/>
        <item h="1" x="93"/>
        <item h="1" x="94"/>
        <item h="1" x="52"/>
        <item h="1" x="95"/>
        <item h="1" x="73"/>
        <item h="1" x="53"/>
        <item h="1" x="54"/>
        <item h="1" x="41"/>
        <item h="1" x="74"/>
        <item h="1" x="55"/>
        <item h="1" x="42"/>
        <item h="1" x="75"/>
        <item h="1" x="96"/>
        <item h="1" x="85"/>
        <item h="1" x="43"/>
        <item h="1" x="34"/>
        <item h="1" x="28"/>
        <item h="1" x="16"/>
        <item h="1" x="76"/>
        <item h="1" x="77"/>
        <item h="1" x="78"/>
        <item h="1" x="86"/>
        <item h="1" x="44"/>
        <item h="1" x="35"/>
        <item h="1" x="45"/>
        <item h="1" x="46"/>
        <item h="1" x="87"/>
        <item h="1" x="56"/>
        <item h="1" x="79"/>
        <item h="1" x="64"/>
        <item h="1" x="97"/>
        <item h="1" x="65"/>
        <item h="1" x="4"/>
        <item h="1" x="17"/>
        <item h="1" x="66"/>
        <item h="1" x="67"/>
        <item h="1" x="68"/>
        <item h="1" x="98"/>
        <item h="1" x="88"/>
        <item h="1" x="47"/>
        <item h="1" x="57"/>
        <item h="1" x="69"/>
        <item h="1" x="99"/>
        <item h="1" x="80"/>
        <item t="default"/>
      </items>
    </pivotField>
    <pivotField axis="axisCol" numFmtId="1" showAll="0">
      <items count="3">
        <item x="0"/>
        <item x="1"/>
        <item t="default"/>
      </items>
    </pivotField>
    <pivotField dataField="1" numFmtId="1" showAll="0"/>
  </pivotFields>
  <rowFields count="1">
    <field x="1"/>
  </rowFields>
  <rowItems count="2">
    <i>
      <x v="31"/>
    </i>
    <i t="grand">
      <x/>
    </i>
  </rowItems>
  <colFields count="1">
    <field x="2"/>
  </colFields>
  <colItems count="2">
    <i>
      <x/>
    </i>
    <i>
      <x v="1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el6" cacheId="2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F2:H103" firstHeaderRow="1" firstDataRow="2" firstDataCol="1"/>
  <pivotFields count="4">
    <pivotField showAll="0"/>
    <pivotField axis="axisRow" showAll="0">
      <items count="101">
        <item x="5"/>
        <item x="18"/>
        <item x="48"/>
        <item x="6"/>
        <item x="58"/>
        <item x="29"/>
        <item x="7"/>
        <item x="89"/>
        <item x="30"/>
        <item x="3"/>
        <item x="19"/>
        <item x="59"/>
        <item x="60"/>
        <item x="70"/>
        <item x="36"/>
        <item x="20"/>
        <item x="61"/>
        <item x="2"/>
        <item x="90"/>
        <item x="21"/>
        <item x="22"/>
        <item x="49"/>
        <item x="8"/>
        <item x="9"/>
        <item x="10"/>
        <item x="31"/>
        <item x="23"/>
        <item x="37"/>
        <item x="62"/>
        <item x="24"/>
        <item x="71"/>
        <item h="1" x="0"/>
        <item x="25"/>
        <item x="11"/>
        <item x="81"/>
        <item x="26"/>
        <item x="91"/>
        <item x="38"/>
        <item x="82"/>
        <item x="72"/>
        <item x="12"/>
        <item x="13"/>
        <item x="27"/>
        <item x="83"/>
        <item x="14"/>
        <item x="92"/>
        <item x="39"/>
        <item x="50"/>
        <item x="63"/>
        <item x="1"/>
        <item x="32"/>
        <item x="51"/>
        <item x="33"/>
        <item x="84"/>
        <item x="40"/>
        <item x="15"/>
        <item x="93"/>
        <item x="94"/>
        <item x="52"/>
        <item x="95"/>
        <item x="73"/>
        <item x="53"/>
        <item x="54"/>
        <item x="41"/>
        <item x="74"/>
        <item x="55"/>
        <item x="42"/>
        <item x="75"/>
        <item x="96"/>
        <item x="85"/>
        <item x="43"/>
        <item x="34"/>
        <item x="28"/>
        <item x="16"/>
        <item x="76"/>
        <item x="77"/>
        <item x="78"/>
        <item x="86"/>
        <item x="44"/>
        <item x="35"/>
        <item x="45"/>
        <item x="46"/>
        <item x="87"/>
        <item x="56"/>
        <item x="79"/>
        <item x="64"/>
        <item x="97"/>
        <item x="65"/>
        <item x="4"/>
        <item x="17"/>
        <item x="66"/>
        <item x="67"/>
        <item x="68"/>
        <item x="98"/>
        <item x="88"/>
        <item x="47"/>
        <item x="57"/>
        <item x="69"/>
        <item x="99"/>
        <item x="80"/>
        <item t="default"/>
      </items>
    </pivotField>
    <pivotField axis="axisCol" numFmtId="1" showAll="0">
      <items count="3">
        <item x="0"/>
        <item x="1"/>
        <item t="default"/>
      </items>
    </pivotField>
    <pivotField dataField="1" numFmtId="1" showAll="0"/>
  </pivotFields>
  <rowFields count="1">
    <field x="1"/>
  </rowFields>
  <rowItems count="10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 t="grand">
      <x/>
    </i>
  </rowItems>
  <colFields count="1">
    <field x="2"/>
  </colFields>
  <colItems count="2">
    <i>
      <x/>
    </i>
    <i>
      <x v="1"/>
    </i>
  </colItems>
  <dataFields count="1">
    <dataField name="Sum af Antal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el10" cacheId="3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L2:N5" firstHeaderRow="1" firstDataRow="2" firstDataCol="1"/>
  <pivotFields count="5">
    <pivotField showAll="0" defaultSubtotal="0"/>
    <pivotField showAll="0" defaultSubtotal="0"/>
    <pivotField axis="axisRow" showAll="0">
      <items count="100">
        <item h="1" x="5"/>
        <item h="1" x="18"/>
        <item h="1" x="47"/>
        <item h="1" x="6"/>
        <item h="1" x="57"/>
        <item h="1" x="29"/>
        <item h="1" x="7"/>
        <item h="1" x="88"/>
        <item h="1" x="3"/>
        <item h="1" x="19"/>
        <item h="1" x="58"/>
        <item h="1" x="59"/>
        <item h="1" x="69"/>
        <item h="1" x="35"/>
        <item h="1" x="20"/>
        <item h="1" x="60"/>
        <item h="1" x="2"/>
        <item h="1" x="89"/>
        <item h="1" x="21"/>
        <item h="1" x="22"/>
        <item h="1" x="48"/>
        <item h="1" x="8"/>
        <item h="1" x="9"/>
        <item h="1" x="10"/>
        <item h="1" x="30"/>
        <item h="1" x="23"/>
        <item h="1" x="36"/>
        <item h="1" x="61"/>
        <item h="1" x="24"/>
        <item h="1" x="70"/>
        <item x="0"/>
        <item h="1" x="25"/>
        <item h="1" x="11"/>
        <item h="1" x="80"/>
        <item h="1" x="26"/>
        <item h="1" x="90"/>
        <item h="1" x="37"/>
        <item h="1" x="81"/>
        <item h="1" x="71"/>
        <item h="1" x="12"/>
        <item h="1" x="13"/>
        <item h="1" x="27"/>
        <item h="1" x="82"/>
        <item h="1" x="14"/>
        <item h="1" x="91"/>
        <item h="1" x="38"/>
        <item h="1" x="49"/>
        <item h="1" x="62"/>
        <item h="1" x="1"/>
        <item h="1" x="31"/>
        <item h="1" x="50"/>
        <item h="1" x="32"/>
        <item h="1" x="83"/>
        <item h="1" x="39"/>
        <item h="1" x="15"/>
        <item h="1" x="92"/>
        <item h="1" x="93"/>
        <item h="1" x="51"/>
        <item h="1" x="94"/>
        <item h="1" x="72"/>
        <item h="1" x="52"/>
        <item h="1" x="53"/>
        <item h="1" x="40"/>
        <item h="1" x="73"/>
        <item h="1" x="54"/>
        <item h="1" x="41"/>
        <item h="1" x="74"/>
        <item h="1" x="95"/>
        <item h="1" x="84"/>
        <item h="1" x="42"/>
        <item h="1" x="33"/>
        <item h="1" x="28"/>
        <item h="1" x="16"/>
        <item h="1" x="75"/>
        <item h="1" x="76"/>
        <item h="1" x="77"/>
        <item h="1" x="85"/>
        <item h="1" x="43"/>
        <item h="1" x="34"/>
        <item h="1" x="44"/>
        <item h="1" x="45"/>
        <item h="1" x="86"/>
        <item h="1" x="55"/>
        <item h="1" x="78"/>
        <item h="1" x="63"/>
        <item h="1" x="96"/>
        <item h="1" x="64"/>
        <item h="1" x="4"/>
        <item h="1" x="17"/>
        <item h="1" x="65"/>
        <item h="1" x="66"/>
        <item h="1" x="67"/>
        <item h="1" x="97"/>
        <item h="1" x="87"/>
        <item h="1" x="46"/>
        <item h="1" x="56"/>
        <item h="1" x="68"/>
        <item h="1" x="98"/>
        <item h="1"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" showAll="0"/>
  </pivotFields>
  <rowFields count="1">
    <field x="2"/>
  </rowFields>
  <rowItems count="2">
    <i>
      <x v="30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el9" cacheId="3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H2:J102" firstHeaderRow="1" firstDataRow="2" firstDataCol="1"/>
  <pivotFields count="5">
    <pivotField showAll="0" defaultSubtotal="0">
      <items count="4">
        <item x="1"/>
        <item x="3"/>
        <item x="2"/>
        <item x="0"/>
      </items>
    </pivotField>
    <pivotField showAll="0" defaultSubtotal="0">
      <items count="3">
        <item x="0"/>
        <item x="1"/>
        <item x="2"/>
      </items>
    </pivotField>
    <pivotField axis="axisRow" showAll="0">
      <items count="100">
        <item x="5"/>
        <item x="18"/>
        <item x="47"/>
        <item x="6"/>
        <item x="57"/>
        <item x="29"/>
        <item x="7"/>
        <item x="88"/>
        <item x="3"/>
        <item x="19"/>
        <item x="58"/>
        <item x="59"/>
        <item x="69"/>
        <item x="35"/>
        <item x="20"/>
        <item x="60"/>
        <item x="2"/>
        <item x="89"/>
        <item x="21"/>
        <item x="22"/>
        <item x="48"/>
        <item x="8"/>
        <item x="9"/>
        <item x="10"/>
        <item x="30"/>
        <item x="23"/>
        <item x="36"/>
        <item x="61"/>
        <item x="24"/>
        <item x="70"/>
        <item h="1" x="0"/>
        <item x="25"/>
        <item x="11"/>
        <item x="80"/>
        <item x="26"/>
        <item x="90"/>
        <item x="37"/>
        <item x="81"/>
        <item x="71"/>
        <item x="12"/>
        <item x="13"/>
        <item x="27"/>
        <item x="82"/>
        <item x="14"/>
        <item x="91"/>
        <item x="38"/>
        <item x="49"/>
        <item x="62"/>
        <item x="1"/>
        <item x="31"/>
        <item x="50"/>
        <item x="32"/>
        <item x="83"/>
        <item x="39"/>
        <item x="15"/>
        <item x="92"/>
        <item x="93"/>
        <item x="51"/>
        <item x="94"/>
        <item x="72"/>
        <item x="52"/>
        <item x="53"/>
        <item x="40"/>
        <item x="73"/>
        <item x="54"/>
        <item x="41"/>
        <item x="74"/>
        <item x="95"/>
        <item x="84"/>
        <item x="42"/>
        <item x="33"/>
        <item x="28"/>
        <item x="16"/>
        <item x="75"/>
        <item x="76"/>
        <item x="77"/>
        <item x="85"/>
        <item x="43"/>
        <item x="34"/>
        <item x="44"/>
        <item x="45"/>
        <item x="86"/>
        <item x="55"/>
        <item x="78"/>
        <item x="63"/>
        <item x="96"/>
        <item x="64"/>
        <item x="4"/>
        <item x="17"/>
        <item x="65"/>
        <item x="66"/>
        <item x="67"/>
        <item x="97"/>
        <item x="87"/>
        <item x="46"/>
        <item x="56"/>
        <item x="68"/>
        <item x="98"/>
        <item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" showAll="0"/>
  </pivotFields>
  <rowFields count="1">
    <field x="2"/>
  </rowFields>
  <rowItems count="9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el4" cacheId="4" applyNumberFormats="0" applyBorderFormats="0" applyFontFormats="0" applyPatternFormats="0" applyAlignmentFormats="0" applyWidthHeightFormats="1" dataCaption="Værdier" updatedVersion="4" minRefreshableVersion="3" useAutoFormatting="1" colGrandTotals="0" itemPrintTitles="1" createdVersion="4" indent="0" outline="1" outlineData="1" multipleFieldFilters="0">
  <location ref="L2:N8" firstHeaderRow="1" firstDataRow="2" firstDataCol="1"/>
  <pivotFields count="5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0">
        <item h="1" x="5"/>
        <item h="1" x="18"/>
        <item h="1" x="47"/>
        <item h="1" x="6"/>
        <item h="1" x="57"/>
        <item h="1" x="29"/>
        <item h="1" x="7"/>
        <item h="1" x="88"/>
        <item h="1" x="3"/>
        <item h="1" x="19"/>
        <item h="1" x="58"/>
        <item h="1" x="59"/>
        <item h="1" x="69"/>
        <item h="1" x="35"/>
        <item h="1" x="20"/>
        <item h="1" x="60"/>
        <item h="1" x="2"/>
        <item h="1" x="89"/>
        <item h="1" x="21"/>
        <item h="1" x="22"/>
        <item h="1" x="48"/>
        <item h="1" x="8"/>
        <item h="1" x="9"/>
        <item h="1" x="10"/>
        <item h="1" x="30"/>
        <item h="1" x="23"/>
        <item h="1" x="36"/>
        <item h="1" x="61"/>
        <item h="1" x="24"/>
        <item h="1" x="70"/>
        <item x="0"/>
        <item h="1" x="25"/>
        <item h="1" x="11"/>
        <item h="1" x="80"/>
        <item h="1" x="26"/>
        <item h="1" x="90"/>
        <item h="1" x="37"/>
        <item h="1" x="81"/>
        <item h="1" x="71"/>
        <item h="1" x="12"/>
        <item h="1" x="13"/>
        <item h="1" x="27"/>
        <item h="1" x="82"/>
        <item h="1" x="14"/>
        <item h="1" x="91"/>
        <item h="1" x="38"/>
        <item h="1" x="49"/>
        <item h="1" x="62"/>
        <item h="1" x="1"/>
        <item h="1" x="31"/>
        <item h="1" x="50"/>
        <item h="1" x="32"/>
        <item h="1" x="83"/>
        <item h="1" x="39"/>
        <item h="1" x="15"/>
        <item h="1" x="92"/>
        <item h="1" x="93"/>
        <item h="1" x="51"/>
        <item h="1" x="94"/>
        <item h="1" x="72"/>
        <item h="1" x="52"/>
        <item h="1" x="53"/>
        <item h="1" x="40"/>
        <item h="1" x="73"/>
        <item h="1" x="54"/>
        <item h="1" x="41"/>
        <item h="1" x="74"/>
        <item h="1" x="95"/>
        <item h="1" x="84"/>
        <item h="1" x="42"/>
        <item h="1" x="33"/>
        <item h="1" x="28"/>
        <item h="1" x="16"/>
        <item h="1" x="75"/>
        <item h="1" x="76"/>
        <item h="1" x="77"/>
        <item h="1" x="85"/>
        <item h="1" x="43"/>
        <item h="1" x="34"/>
        <item h="1" x="44"/>
        <item h="1" x="45"/>
        <item h="1" x="86"/>
        <item h="1" x="55"/>
        <item h="1" x="78"/>
        <item h="1" x="63"/>
        <item h="1" x="96"/>
        <item h="1" x="64"/>
        <item h="1" x="4"/>
        <item h="1" x="17"/>
        <item h="1" x="65"/>
        <item h="1" x="66"/>
        <item h="1" x="67"/>
        <item h="1" x="97"/>
        <item h="1" x="87"/>
        <item h="1" x="46"/>
        <item h="1" x="56"/>
        <item h="1" x="68"/>
        <item h="1" x="98"/>
        <item h="1" x="79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/>
  </pivotFields>
  <rowFields count="2">
    <field x="2"/>
    <field x="1"/>
  </rowFields>
  <rowItems count="5">
    <i>
      <x v="30"/>
    </i>
    <i r="1">
      <x/>
    </i>
    <i r="1">
      <x v="1"/>
    </i>
    <i r="1">
      <x v="2"/>
    </i>
    <i t="grand">
      <x/>
    </i>
  </rowItems>
  <colFields count="1">
    <field x="3"/>
  </colFields>
  <colItems count="2">
    <i>
      <x/>
    </i>
    <i>
      <x v="1"/>
    </i>
  </colItems>
  <dataFields count="1">
    <dataField name="Sum af Antal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6"/>
  <sheetViews>
    <sheetView workbookViewId="0">
      <selection activeCell="H4" sqref="H4:H101"/>
    </sheetView>
  </sheetViews>
  <sheetFormatPr defaultRowHeight="14.5" x14ac:dyDescent="0.35"/>
  <cols>
    <col min="1" max="1" width="22.7265625" style="1" customWidth="1"/>
    <col min="2" max="2" width="16.7265625" style="1" customWidth="1"/>
    <col min="3" max="3" width="17.7265625" style="1" customWidth="1"/>
    <col min="4" max="4" width="4.7265625" style="1" customWidth="1"/>
    <col min="5" max="5" width="10.7265625" style="1" customWidth="1"/>
    <col min="8" max="8" width="17.453125" bestFit="1" customWidth="1"/>
    <col min="9" max="9" width="16.26953125" bestFit="1" customWidth="1"/>
    <col min="10" max="10" width="7" customWidth="1"/>
  </cols>
  <sheetData>
    <row r="1" spans="1:16" x14ac:dyDescent="0.35">
      <c r="A1" s="3" t="s">
        <v>105</v>
      </c>
    </row>
    <row r="2" spans="1:16" x14ac:dyDescent="0.35">
      <c r="A2" s="1" t="s">
        <v>106</v>
      </c>
      <c r="B2" s="1" t="s">
        <v>107</v>
      </c>
      <c r="C2" s="1" t="s">
        <v>108</v>
      </c>
      <c r="D2" s="1" t="s">
        <v>109</v>
      </c>
      <c r="E2" s="1" t="s">
        <v>110</v>
      </c>
      <c r="H2" s="6" t="s">
        <v>114</v>
      </c>
      <c r="I2" s="6" t="s">
        <v>111</v>
      </c>
      <c r="M2" s="6" t="s">
        <v>114</v>
      </c>
      <c r="N2" s="6" t="s">
        <v>111</v>
      </c>
    </row>
    <row r="3" spans="1:16" x14ac:dyDescent="0.35">
      <c r="A3" s="1" t="s">
        <v>0</v>
      </c>
      <c r="B3" s="1" t="s">
        <v>1</v>
      </c>
      <c r="C3" s="1" t="s">
        <v>2</v>
      </c>
      <c r="D3" s="2">
        <v>2008</v>
      </c>
      <c r="E3" s="1">
        <v>122745</v>
      </c>
      <c r="H3" s="6" t="s">
        <v>113</v>
      </c>
      <c r="I3">
        <v>2008</v>
      </c>
      <c r="J3">
        <v>2017</v>
      </c>
      <c r="M3" s="6" t="s">
        <v>113</v>
      </c>
      <c r="N3">
        <v>2008</v>
      </c>
      <c r="O3">
        <v>2017</v>
      </c>
    </row>
    <row r="4" spans="1:16" x14ac:dyDescent="0.35">
      <c r="A4" s="1" t="s">
        <v>0</v>
      </c>
      <c r="B4" s="1" t="s">
        <v>1</v>
      </c>
      <c r="C4" s="1" t="s">
        <v>2</v>
      </c>
      <c r="D4" s="2">
        <v>2017</v>
      </c>
      <c r="E4" s="1">
        <v>83418</v>
      </c>
      <c r="H4" s="7" t="s">
        <v>7</v>
      </c>
      <c r="I4" s="2">
        <v>674</v>
      </c>
      <c r="J4" s="2">
        <v>725</v>
      </c>
      <c r="K4" s="8">
        <f t="shared" ref="K4:K35" si="0">(GETPIVOTDATA("Antal",$H$2,"Område",$H4,"År",2017)-GETPIVOTDATA("Antal",$H$2,"Område",$H4,"År",2008))/GETPIVOTDATA("Antal",$H$2,"Område",$H4,"År",2008)</f>
        <v>7.5667655786350152E-2</v>
      </c>
      <c r="M4" s="7" t="s">
        <v>2</v>
      </c>
      <c r="N4" s="2">
        <v>370763</v>
      </c>
      <c r="O4" s="2">
        <v>276546</v>
      </c>
      <c r="P4" s="8">
        <f>(GETPIVOTDATA("Antal",$M$2,"Område","Hele landet","År",2017)-GETPIVOTDATA("Antal",$M$2,"Område","Hele landet","År",2008))/GETPIVOTDATA("Antal",$M$2,"Område","Hele landet","År",2008)</f>
        <v>-0.25411651108659711</v>
      </c>
    </row>
    <row r="5" spans="1:16" x14ac:dyDescent="0.35">
      <c r="A5" s="1" t="s">
        <v>0</v>
      </c>
      <c r="B5" s="1" t="s">
        <v>1</v>
      </c>
      <c r="C5" s="1" t="s">
        <v>3</v>
      </c>
      <c r="D5" s="2">
        <v>2008</v>
      </c>
      <c r="E5" s="1">
        <v>8021</v>
      </c>
      <c r="H5" s="7" t="s">
        <v>20</v>
      </c>
      <c r="I5" s="2">
        <v>1373</v>
      </c>
      <c r="J5" s="2">
        <v>883</v>
      </c>
      <c r="K5" s="8">
        <f t="shared" si="0"/>
        <v>-0.35688273852876912</v>
      </c>
      <c r="M5" s="7" t="s">
        <v>112</v>
      </c>
      <c r="N5" s="2">
        <v>370763</v>
      </c>
      <c r="O5" s="2">
        <v>276546</v>
      </c>
    </row>
    <row r="6" spans="1:16" x14ac:dyDescent="0.35">
      <c r="A6" s="1" t="s">
        <v>0</v>
      </c>
      <c r="B6" s="1" t="s">
        <v>1</v>
      </c>
      <c r="C6" s="1" t="s">
        <v>3</v>
      </c>
      <c r="D6" s="2">
        <v>2017</v>
      </c>
      <c r="E6" s="1">
        <v>4860</v>
      </c>
      <c r="H6" s="7" t="s">
        <v>49</v>
      </c>
      <c r="I6" s="2">
        <v>4572</v>
      </c>
      <c r="J6" s="2">
        <v>2233</v>
      </c>
      <c r="K6" s="8">
        <f t="shared" si="0"/>
        <v>-0.51159230096237973</v>
      </c>
    </row>
    <row r="7" spans="1:16" x14ac:dyDescent="0.35">
      <c r="A7" s="1" t="s">
        <v>0</v>
      </c>
      <c r="B7" s="1" t="s">
        <v>1</v>
      </c>
      <c r="C7" s="1" t="s">
        <v>4</v>
      </c>
      <c r="D7" s="2">
        <v>2008</v>
      </c>
      <c r="E7" s="1">
        <v>2281</v>
      </c>
      <c r="H7" s="7" t="s">
        <v>8</v>
      </c>
      <c r="I7" s="2">
        <v>2573</v>
      </c>
      <c r="J7" s="2">
        <v>3498</v>
      </c>
      <c r="K7" s="8">
        <f t="shared" si="0"/>
        <v>0.35950252623396811</v>
      </c>
    </row>
    <row r="8" spans="1:16" x14ac:dyDescent="0.35">
      <c r="A8" s="1" t="s">
        <v>0</v>
      </c>
      <c r="B8" s="1" t="s">
        <v>1</v>
      </c>
      <c r="C8" s="1" t="s">
        <v>4</v>
      </c>
      <c r="D8" s="2">
        <v>2017</v>
      </c>
      <c r="E8" s="1">
        <v>1434</v>
      </c>
      <c r="H8" s="7" t="s">
        <v>59</v>
      </c>
      <c r="I8" s="2">
        <v>2454</v>
      </c>
      <c r="J8" s="2">
        <v>727</v>
      </c>
      <c r="K8" s="8">
        <f t="shared" si="0"/>
        <v>-0.70374898125509378</v>
      </c>
    </row>
    <row r="9" spans="1:16" x14ac:dyDescent="0.35">
      <c r="A9" s="1" t="s">
        <v>0</v>
      </c>
      <c r="B9" s="1" t="s">
        <v>1</v>
      </c>
      <c r="C9" s="1" t="s">
        <v>5</v>
      </c>
      <c r="D9" s="2">
        <v>2008</v>
      </c>
      <c r="E9" s="1">
        <v>0</v>
      </c>
      <c r="H9" s="7" t="s">
        <v>31</v>
      </c>
      <c r="I9" s="2">
        <v>3999</v>
      </c>
      <c r="J9" s="2">
        <v>2365</v>
      </c>
      <c r="K9" s="8">
        <f t="shared" si="0"/>
        <v>-0.40860215053763443</v>
      </c>
    </row>
    <row r="10" spans="1:16" x14ac:dyDescent="0.35">
      <c r="A10" s="1" t="s">
        <v>0</v>
      </c>
      <c r="B10" s="1" t="s">
        <v>1</v>
      </c>
      <c r="C10" s="1" t="s">
        <v>5</v>
      </c>
      <c r="D10" s="2">
        <v>2017</v>
      </c>
      <c r="E10" s="1">
        <v>302</v>
      </c>
      <c r="H10" s="7" t="s">
        <v>9</v>
      </c>
      <c r="I10" s="2">
        <v>2371</v>
      </c>
      <c r="J10" s="2">
        <v>2185</v>
      </c>
      <c r="K10" s="8">
        <f t="shared" si="0"/>
        <v>-7.8447912273302403E-2</v>
      </c>
    </row>
    <row r="11" spans="1:16" x14ac:dyDescent="0.35">
      <c r="A11" s="1" t="s">
        <v>0</v>
      </c>
      <c r="B11" s="1" t="s">
        <v>1</v>
      </c>
      <c r="C11" s="1" t="s">
        <v>6</v>
      </c>
      <c r="D11" s="2">
        <v>2008</v>
      </c>
      <c r="E11" s="1">
        <v>866</v>
      </c>
      <c r="H11" s="7" t="s">
        <v>90</v>
      </c>
      <c r="I11" s="2">
        <v>3199</v>
      </c>
      <c r="J11" s="2">
        <v>1868</v>
      </c>
      <c r="K11" s="8">
        <f t="shared" si="0"/>
        <v>-0.41606752110034384</v>
      </c>
    </row>
    <row r="12" spans="1:16" x14ac:dyDescent="0.35">
      <c r="A12" s="1" t="s">
        <v>0</v>
      </c>
      <c r="B12" s="1" t="s">
        <v>1</v>
      </c>
      <c r="C12" s="1" t="s">
        <v>6</v>
      </c>
      <c r="D12" s="2">
        <v>2017</v>
      </c>
      <c r="E12" s="1">
        <v>573</v>
      </c>
      <c r="H12" s="7" t="s">
        <v>5</v>
      </c>
      <c r="I12" s="2">
        <v>0</v>
      </c>
      <c r="J12" s="2">
        <v>908</v>
      </c>
      <c r="K12" s="8" t="e">
        <f t="shared" si="0"/>
        <v>#DIV/0!</v>
      </c>
    </row>
    <row r="13" spans="1:16" x14ac:dyDescent="0.35">
      <c r="A13" s="1" t="s">
        <v>0</v>
      </c>
      <c r="B13" s="1" t="s">
        <v>1</v>
      </c>
      <c r="C13" s="1" t="s">
        <v>7</v>
      </c>
      <c r="D13" s="2">
        <v>2008</v>
      </c>
      <c r="E13" s="1">
        <v>267</v>
      </c>
      <c r="H13" s="7" t="s">
        <v>21</v>
      </c>
      <c r="I13" s="2">
        <v>703</v>
      </c>
      <c r="J13" s="2">
        <v>1098</v>
      </c>
      <c r="K13" s="8">
        <f t="shared" si="0"/>
        <v>0.56187766714082499</v>
      </c>
    </row>
    <row r="14" spans="1:16" x14ac:dyDescent="0.35">
      <c r="A14" s="1" t="s">
        <v>0</v>
      </c>
      <c r="B14" s="1" t="s">
        <v>1</v>
      </c>
      <c r="C14" s="1" t="s">
        <v>7</v>
      </c>
      <c r="D14" s="2">
        <v>2017</v>
      </c>
      <c r="E14" s="1">
        <v>276</v>
      </c>
      <c r="H14" s="7" t="s">
        <v>60</v>
      </c>
      <c r="I14" s="2">
        <v>7706</v>
      </c>
      <c r="J14" s="2">
        <v>7293</v>
      </c>
      <c r="K14" s="8">
        <f t="shared" si="0"/>
        <v>-5.3594601609135741E-2</v>
      </c>
    </row>
    <row r="15" spans="1:16" x14ac:dyDescent="0.35">
      <c r="A15" s="1" t="s">
        <v>0</v>
      </c>
      <c r="B15" s="1" t="s">
        <v>1</v>
      </c>
      <c r="C15" s="1" t="s">
        <v>8</v>
      </c>
      <c r="D15" s="2">
        <v>2008</v>
      </c>
      <c r="E15" s="1">
        <v>1099</v>
      </c>
      <c r="H15" s="7" t="s">
        <v>61</v>
      </c>
      <c r="I15" s="2">
        <v>269</v>
      </c>
      <c r="J15" s="2">
        <v>223</v>
      </c>
      <c r="K15" s="8">
        <f t="shared" si="0"/>
        <v>-0.17100371747211895</v>
      </c>
    </row>
    <row r="16" spans="1:16" x14ac:dyDescent="0.35">
      <c r="A16" s="1" t="s">
        <v>0</v>
      </c>
      <c r="B16" s="1" t="s">
        <v>1</v>
      </c>
      <c r="C16" s="1" t="s">
        <v>8</v>
      </c>
      <c r="D16" s="2">
        <v>2017</v>
      </c>
      <c r="E16" s="1">
        <v>1531</v>
      </c>
      <c r="H16" s="7" t="s">
        <v>71</v>
      </c>
      <c r="I16" s="2">
        <v>1624</v>
      </c>
      <c r="J16" s="2">
        <v>1306</v>
      </c>
      <c r="K16" s="8">
        <f t="shared" si="0"/>
        <v>-0.19581280788177341</v>
      </c>
    </row>
    <row r="17" spans="1:11" x14ac:dyDescent="0.35">
      <c r="A17" s="1" t="s">
        <v>0</v>
      </c>
      <c r="B17" s="1" t="s">
        <v>1</v>
      </c>
      <c r="C17" s="1" t="s">
        <v>9</v>
      </c>
      <c r="D17" s="2">
        <v>2008</v>
      </c>
      <c r="E17" s="1">
        <v>1015</v>
      </c>
      <c r="H17" s="7" t="s">
        <v>37</v>
      </c>
      <c r="I17" s="2">
        <v>2299</v>
      </c>
      <c r="J17" s="2">
        <v>2120</v>
      </c>
      <c r="K17" s="8">
        <f t="shared" si="0"/>
        <v>-7.7859939103958248E-2</v>
      </c>
    </row>
    <row r="18" spans="1:11" x14ac:dyDescent="0.35">
      <c r="A18" s="1" t="s">
        <v>0</v>
      </c>
      <c r="B18" s="1" t="s">
        <v>1</v>
      </c>
      <c r="C18" s="1" t="s">
        <v>9</v>
      </c>
      <c r="D18" s="2">
        <v>2017</v>
      </c>
      <c r="E18" s="1">
        <v>700</v>
      </c>
      <c r="H18" s="7" t="s">
        <v>22</v>
      </c>
      <c r="I18" s="2">
        <v>1503</v>
      </c>
      <c r="J18" s="2">
        <v>1584</v>
      </c>
      <c r="K18" s="8">
        <f t="shared" si="0"/>
        <v>5.3892215568862277E-2</v>
      </c>
    </row>
    <row r="19" spans="1:11" x14ac:dyDescent="0.35">
      <c r="A19" s="1" t="s">
        <v>0</v>
      </c>
      <c r="B19" s="1" t="s">
        <v>1</v>
      </c>
      <c r="C19" s="1" t="s">
        <v>10</v>
      </c>
      <c r="D19" s="2">
        <v>2008</v>
      </c>
      <c r="E19" s="1">
        <v>2454</v>
      </c>
      <c r="H19" s="7" t="s">
        <v>62</v>
      </c>
      <c r="I19" s="2">
        <v>3687</v>
      </c>
      <c r="J19" s="2">
        <v>2676</v>
      </c>
      <c r="K19" s="8">
        <f t="shared" si="0"/>
        <v>-0.27420667209113098</v>
      </c>
    </row>
    <row r="20" spans="1:11" x14ac:dyDescent="0.35">
      <c r="A20" s="1" t="s">
        <v>0</v>
      </c>
      <c r="B20" s="1" t="s">
        <v>1</v>
      </c>
      <c r="C20" s="1" t="s">
        <v>10</v>
      </c>
      <c r="D20" s="2">
        <v>2017</v>
      </c>
      <c r="E20" s="1">
        <v>980</v>
      </c>
      <c r="H20" s="7" t="s">
        <v>4</v>
      </c>
      <c r="I20" s="2">
        <v>7221</v>
      </c>
      <c r="J20" s="2">
        <v>4931</v>
      </c>
      <c r="K20" s="8">
        <f t="shared" si="0"/>
        <v>-0.31713059133084059</v>
      </c>
    </row>
    <row r="21" spans="1:11" x14ac:dyDescent="0.35">
      <c r="A21" s="1" t="s">
        <v>0</v>
      </c>
      <c r="B21" s="1" t="s">
        <v>1</v>
      </c>
      <c r="C21" s="1" t="s">
        <v>11</v>
      </c>
      <c r="D21" s="2">
        <v>2008</v>
      </c>
      <c r="E21" s="1">
        <v>1430</v>
      </c>
      <c r="H21" s="7" t="s">
        <v>91</v>
      </c>
      <c r="I21" s="2">
        <v>7175</v>
      </c>
      <c r="J21" s="2">
        <v>5033</v>
      </c>
      <c r="K21" s="8">
        <f t="shared" si="0"/>
        <v>-0.29853658536585365</v>
      </c>
    </row>
    <row r="22" spans="1:11" x14ac:dyDescent="0.35">
      <c r="A22" s="1" t="s">
        <v>0</v>
      </c>
      <c r="B22" s="1" t="s">
        <v>1</v>
      </c>
      <c r="C22" s="1" t="s">
        <v>11</v>
      </c>
      <c r="D22" s="2">
        <v>2017</v>
      </c>
      <c r="E22" s="1">
        <v>795</v>
      </c>
      <c r="H22" s="7" t="s">
        <v>23</v>
      </c>
      <c r="I22" s="2">
        <v>2360</v>
      </c>
      <c r="J22" s="2">
        <v>1720</v>
      </c>
      <c r="K22" s="8">
        <f t="shared" si="0"/>
        <v>-0.2711864406779661</v>
      </c>
    </row>
    <row r="23" spans="1:11" x14ac:dyDescent="0.35">
      <c r="A23" s="1" t="s">
        <v>0</v>
      </c>
      <c r="B23" s="1" t="s">
        <v>1</v>
      </c>
      <c r="C23" s="1" t="s">
        <v>12</v>
      </c>
      <c r="D23" s="2">
        <v>2008</v>
      </c>
      <c r="E23" s="1">
        <v>432</v>
      </c>
      <c r="H23" s="7" t="s">
        <v>24</v>
      </c>
      <c r="I23" s="2">
        <v>1380</v>
      </c>
      <c r="J23" s="2">
        <v>1902</v>
      </c>
      <c r="K23" s="8">
        <f t="shared" si="0"/>
        <v>0.37826086956521737</v>
      </c>
    </row>
    <row r="24" spans="1:11" x14ac:dyDescent="0.35">
      <c r="A24" s="1" t="s">
        <v>0</v>
      </c>
      <c r="B24" s="1" t="s">
        <v>1</v>
      </c>
      <c r="C24" s="1" t="s">
        <v>12</v>
      </c>
      <c r="D24" s="2">
        <v>2017</v>
      </c>
      <c r="E24" s="1">
        <v>206</v>
      </c>
      <c r="H24" s="7" t="s">
        <v>50</v>
      </c>
      <c r="I24" s="2">
        <v>3884</v>
      </c>
      <c r="J24" s="2">
        <v>2887</v>
      </c>
      <c r="K24" s="8">
        <f t="shared" si="0"/>
        <v>-0.25669412976313077</v>
      </c>
    </row>
    <row r="25" spans="1:11" x14ac:dyDescent="0.35">
      <c r="A25" s="1" t="s">
        <v>0</v>
      </c>
      <c r="B25" s="1" t="s">
        <v>1</v>
      </c>
      <c r="C25" s="1" t="s">
        <v>13</v>
      </c>
      <c r="D25" s="2">
        <v>2008</v>
      </c>
      <c r="E25" s="1">
        <v>746</v>
      </c>
      <c r="H25" s="7" t="s">
        <v>10</v>
      </c>
      <c r="I25" s="2">
        <v>10424</v>
      </c>
      <c r="J25" s="2">
        <v>4184</v>
      </c>
      <c r="K25" s="8">
        <f t="shared" si="0"/>
        <v>-0.59861857252494244</v>
      </c>
    </row>
    <row r="26" spans="1:11" x14ac:dyDescent="0.35">
      <c r="A26" s="1" t="s">
        <v>0</v>
      </c>
      <c r="B26" s="1" t="s">
        <v>1</v>
      </c>
      <c r="C26" s="1" t="s">
        <v>13</v>
      </c>
      <c r="D26" s="2">
        <v>2017</v>
      </c>
      <c r="E26" s="1">
        <v>373</v>
      </c>
      <c r="H26" s="7" t="s">
        <v>11</v>
      </c>
      <c r="I26" s="2">
        <v>4285</v>
      </c>
      <c r="J26" s="2">
        <v>3748</v>
      </c>
      <c r="K26" s="8">
        <f t="shared" si="0"/>
        <v>-0.12532088681446907</v>
      </c>
    </row>
    <row r="27" spans="1:11" x14ac:dyDescent="0.35">
      <c r="A27" s="1" t="s">
        <v>0</v>
      </c>
      <c r="B27" s="1" t="s">
        <v>1</v>
      </c>
      <c r="C27" s="1" t="s">
        <v>14</v>
      </c>
      <c r="D27" s="2">
        <v>2008</v>
      </c>
      <c r="E27" s="1">
        <v>1266</v>
      </c>
      <c r="H27" s="7" t="s">
        <v>12</v>
      </c>
      <c r="I27" s="2">
        <v>1131</v>
      </c>
      <c r="J27" s="2">
        <v>685</v>
      </c>
      <c r="K27" s="8">
        <f t="shared" si="0"/>
        <v>-0.39434129089301501</v>
      </c>
    </row>
    <row r="28" spans="1:11" x14ac:dyDescent="0.35">
      <c r="A28" s="1" t="s">
        <v>0</v>
      </c>
      <c r="B28" s="1" t="s">
        <v>1</v>
      </c>
      <c r="C28" s="1" t="s">
        <v>14</v>
      </c>
      <c r="D28" s="2">
        <v>2017</v>
      </c>
      <c r="E28" s="1">
        <v>1188</v>
      </c>
      <c r="H28" s="7" t="s">
        <v>32</v>
      </c>
      <c r="I28" s="2">
        <v>2792</v>
      </c>
      <c r="J28" s="2">
        <v>2513</v>
      </c>
      <c r="K28" s="8">
        <f t="shared" si="0"/>
        <v>-9.9928366762177645E-2</v>
      </c>
    </row>
    <row r="29" spans="1:11" x14ac:dyDescent="0.35">
      <c r="A29" s="1" t="s">
        <v>0</v>
      </c>
      <c r="B29" s="1" t="s">
        <v>1</v>
      </c>
      <c r="C29" s="1" t="s">
        <v>15</v>
      </c>
      <c r="D29" s="2">
        <v>2008</v>
      </c>
      <c r="E29" s="1">
        <v>1024</v>
      </c>
      <c r="H29" s="7" t="s">
        <v>25</v>
      </c>
      <c r="I29" s="2">
        <v>0</v>
      </c>
      <c r="J29" s="2">
        <v>1481</v>
      </c>
      <c r="K29" s="8" t="e">
        <f t="shared" si="0"/>
        <v>#DIV/0!</v>
      </c>
    </row>
    <row r="30" spans="1:11" x14ac:dyDescent="0.35">
      <c r="A30" s="1" t="s">
        <v>0</v>
      </c>
      <c r="B30" s="1" t="s">
        <v>1</v>
      </c>
      <c r="C30" s="1" t="s">
        <v>15</v>
      </c>
      <c r="D30" s="2">
        <v>2017</v>
      </c>
      <c r="E30" s="1">
        <v>686</v>
      </c>
      <c r="H30" s="7" t="s">
        <v>38</v>
      </c>
      <c r="I30" s="2">
        <v>5007</v>
      </c>
      <c r="J30" s="2">
        <v>3858</v>
      </c>
      <c r="K30" s="8">
        <f t="shared" si="0"/>
        <v>-0.22947872977831035</v>
      </c>
    </row>
    <row r="31" spans="1:11" x14ac:dyDescent="0.35">
      <c r="A31" s="1" t="s">
        <v>0</v>
      </c>
      <c r="B31" s="1" t="s">
        <v>1</v>
      </c>
      <c r="C31" s="1" t="s">
        <v>16</v>
      </c>
      <c r="D31" s="2">
        <v>2008</v>
      </c>
      <c r="E31" s="1">
        <v>289</v>
      </c>
      <c r="H31" s="7" t="s">
        <v>63</v>
      </c>
      <c r="I31" s="2">
        <v>3173</v>
      </c>
      <c r="J31" s="2">
        <v>2899</v>
      </c>
      <c r="K31" s="8">
        <f t="shared" si="0"/>
        <v>-8.635360857232903E-2</v>
      </c>
    </row>
    <row r="32" spans="1:11" x14ac:dyDescent="0.35">
      <c r="A32" s="1" t="s">
        <v>0</v>
      </c>
      <c r="B32" s="1" t="s">
        <v>1</v>
      </c>
      <c r="C32" s="1" t="s">
        <v>16</v>
      </c>
      <c r="D32" s="2">
        <v>2017</v>
      </c>
      <c r="E32" s="1">
        <v>243</v>
      </c>
      <c r="H32" s="7" t="s">
        <v>26</v>
      </c>
      <c r="I32" s="2">
        <v>2204</v>
      </c>
      <c r="J32" s="2">
        <v>1847</v>
      </c>
      <c r="K32" s="8">
        <f t="shared" si="0"/>
        <v>-0.161978221415608</v>
      </c>
    </row>
    <row r="33" spans="1:11" x14ac:dyDescent="0.35">
      <c r="A33" s="1" t="s">
        <v>0</v>
      </c>
      <c r="B33" s="1" t="s">
        <v>1</v>
      </c>
      <c r="C33" s="1" t="s">
        <v>17</v>
      </c>
      <c r="D33" s="2">
        <v>2008</v>
      </c>
      <c r="E33" s="1">
        <v>1577</v>
      </c>
      <c r="H33" s="7" t="s">
        <v>72</v>
      </c>
      <c r="I33" s="2">
        <v>2524</v>
      </c>
      <c r="J33" s="2">
        <v>2737</v>
      </c>
      <c r="K33" s="8">
        <f t="shared" si="0"/>
        <v>8.4389857369255153E-2</v>
      </c>
    </row>
    <row r="34" spans="1:11" x14ac:dyDescent="0.35">
      <c r="A34" s="1" t="s">
        <v>0</v>
      </c>
      <c r="B34" s="1" t="s">
        <v>1</v>
      </c>
      <c r="C34" s="1" t="s">
        <v>17</v>
      </c>
      <c r="D34" s="2">
        <v>2017</v>
      </c>
      <c r="E34" s="1">
        <v>742</v>
      </c>
      <c r="H34" s="7" t="s">
        <v>27</v>
      </c>
      <c r="I34" s="2">
        <v>4424</v>
      </c>
      <c r="J34" s="2">
        <v>3826</v>
      </c>
      <c r="K34" s="8">
        <f t="shared" si="0"/>
        <v>-0.13517179023508138</v>
      </c>
    </row>
    <row r="35" spans="1:11" x14ac:dyDescent="0.35">
      <c r="A35" s="1" t="s">
        <v>0</v>
      </c>
      <c r="B35" s="1" t="s">
        <v>1</v>
      </c>
      <c r="C35" s="1" t="s">
        <v>18</v>
      </c>
      <c r="D35" s="2">
        <v>2008</v>
      </c>
      <c r="E35" s="1">
        <v>1358</v>
      </c>
      <c r="H35" s="7" t="s">
        <v>13</v>
      </c>
      <c r="I35" s="2">
        <v>2001</v>
      </c>
      <c r="J35" s="2">
        <v>1313</v>
      </c>
      <c r="K35" s="8">
        <f t="shared" si="0"/>
        <v>-0.34382808595702147</v>
      </c>
    </row>
    <row r="36" spans="1:11" x14ac:dyDescent="0.35">
      <c r="A36" s="1" t="s">
        <v>0</v>
      </c>
      <c r="B36" s="1" t="s">
        <v>1</v>
      </c>
      <c r="C36" s="1" t="s">
        <v>18</v>
      </c>
      <c r="D36" s="2">
        <v>2017</v>
      </c>
      <c r="E36" s="1">
        <v>882</v>
      </c>
      <c r="H36" s="7" t="s">
        <v>82</v>
      </c>
      <c r="I36" s="2">
        <v>3659</v>
      </c>
      <c r="J36" s="2">
        <v>3575</v>
      </c>
      <c r="K36" s="8">
        <f t="shared" ref="K36:K67" si="1">(GETPIVOTDATA("Antal",$H$2,"Område",$H36,"År",2017)-GETPIVOTDATA("Antal",$H$2,"Område",$H36,"År",2008))/GETPIVOTDATA("Antal",$H$2,"Område",$H36,"År",2008)</f>
        <v>-2.2957092101667121E-2</v>
      </c>
    </row>
    <row r="37" spans="1:11" x14ac:dyDescent="0.35">
      <c r="A37" s="1" t="s">
        <v>0</v>
      </c>
      <c r="B37" s="1" t="s">
        <v>1</v>
      </c>
      <c r="C37" s="1" t="s">
        <v>19</v>
      </c>
      <c r="D37" s="2">
        <v>2008</v>
      </c>
      <c r="E37" s="1">
        <v>254</v>
      </c>
      <c r="H37" s="7" t="s">
        <v>28</v>
      </c>
      <c r="I37" s="2">
        <v>1591</v>
      </c>
      <c r="J37" s="2">
        <v>1564</v>
      </c>
      <c r="K37" s="8">
        <f t="shared" si="1"/>
        <v>-1.6970458830923948E-2</v>
      </c>
    </row>
    <row r="38" spans="1:11" x14ac:dyDescent="0.35">
      <c r="A38" s="1" t="s">
        <v>0</v>
      </c>
      <c r="B38" s="1" t="s">
        <v>1</v>
      </c>
      <c r="C38" s="1" t="s">
        <v>19</v>
      </c>
      <c r="D38" s="2">
        <v>2017</v>
      </c>
      <c r="E38" s="1">
        <v>230</v>
      </c>
      <c r="H38" s="7" t="s">
        <v>92</v>
      </c>
      <c r="I38" s="2">
        <v>5590</v>
      </c>
      <c r="J38" s="2">
        <v>3674</v>
      </c>
      <c r="K38" s="8">
        <f t="shared" si="1"/>
        <v>-0.34275491949910553</v>
      </c>
    </row>
    <row r="39" spans="1:11" x14ac:dyDescent="0.35">
      <c r="A39" s="1" t="s">
        <v>0</v>
      </c>
      <c r="B39" s="1" t="s">
        <v>1</v>
      </c>
      <c r="C39" s="1" t="s">
        <v>20</v>
      </c>
      <c r="D39" s="2">
        <v>2008</v>
      </c>
      <c r="E39" s="1">
        <v>501</v>
      </c>
      <c r="H39" s="7" t="s">
        <v>39</v>
      </c>
      <c r="I39" s="2">
        <v>8321</v>
      </c>
      <c r="J39" s="2">
        <v>4205</v>
      </c>
      <c r="K39" s="8">
        <f t="shared" si="1"/>
        <v>-0.49465208508592717</v>
      </c>
    </row>
    <row r="40" spans="1:11" x14ac:dyDescent="0.35">
      <c r="A40" s="1" t="s">
        <v>0</v>
      </c>
      <c r="B40" s="1" t="s">
        <v>1</v>
      </c>
      <c r="C40" s="1" t="s">
        <v>20</v>
      </c>
      <c r="D40" s="2">
        <v>2017</v>
      </c>
      <c r="E40" s="1">
        <v>262</v>
      </c>
      <c r="H40" s="7" t="s">
        <v>83</v>
      </c>
      <c r="I40" s="2">
        <v>2793</v>
      </c>
      <c r="J40" s="2">
        <v>2429</v>
      </c>
      <c r="K40" s="8">
        <f t="shared" si="1"/>
        <v>-0.13032581453634084</v>
      </c>
    </row>
    <row r="41" spans="1:11" x14ac:dyDescent="0.35">
      <c r="A41" s="1" t="s">
        <v>0</v>
      </c>
      <c r="B41" s="1" t="s">
        <v>1</v>
      </c>
      <c r="C41" s="1" t="s">
        <v>21</v>
      </c>
      <c r="D41" s="2">
        <v>2008</v>
      </c>
      <c r="E41" s="1">
        <v>226</v>
      </c>
      <c r="H41" s="7" t="s">
        <v>73</v>
      </c>
      <c r="I41" s="2">
        <v>6485</v>
      </c>
      <c r="J41" s="2">
        <v>6113</v>
      </c>
      <c r="K41" s="8">
        <f t="shared" si="1"/>
        <v>-5.7363145720894369E-2</v>
      </c>
    </row>
    <row r="42" spans="1:11" x14ac:dyDescent="0.35">
      <c r="A42" s="1" t="s">
        <v>0</v>
      </c>
      <c r="B42" s="1" t="s">
        <v>1</v>
      </c>
      <c r="C42" s="1" t="s">
        <v>21</v>
      </c>
      <c r="D42" s="2">
        <v>2017</v>
      </c>
      <c r="E42" s="1">
        <v>460</v>
      </c>
      <c r="H42" s="7" t="s">
        <v>14</v>
      </c>
      <c r="I42" s="2">
        <v>3087</v>
      </c>
      <c r="J42" s="2">
        <v>3536</v>
      </c>
      <c r="K42" s="8">
        <f t="shared" si="1"/>
        <v>0.14544865565273729</v>
      </c>
    </row>
    <row r="43" spans="1:11" x14ac:dyDescent="0.35">
      <c r="A43" s="1" t="s">
        <v>0</v>
      </c>
      <c r="B43" s="1" t="s">
        <v>1</v>
      </c>
      <c r="C43" s="1" t="s">
        <v>22</v>
      </c>
      <c r="D43" s="2">
        <v>2008</v>
      </c>
      <c r="E43" s="1">
        <v>478</v>
      </c>
      <c r="H43" s="7" t="s">
        <v>15</v>
      </c>
      <c r="I43" s="2">
        <v>2412</v>
      </c>
      <c r="J43" s="2">
        <v>2052</v>
      </c>
      <c r="K43" s="8">
        <f t="shared" si="1"/>
        <v>-0.14925373134328357</v>
      </c>
    </row>
    <row r="44" spans="1:11" x14ac:dyDescent="0.35">
      <c r="A44" s="1" t="s">
        <v>0</v>
      </c>
      <c r="B44" s="1" t="s">
        <v>1</v>
      </c>
      <c r="C44" s="1" t="s">
        <v>22</v>
      </c>
      <c r="D44" s="2">
        <v>2017</v>
      </c>
      <c r="E44" s="1">
        <v>528</v>
      </c>
      <c r="H44" s="7" t="s">
        <v>29</v>
      </c>
      <c r="I44" s="2">
        <v>2436</v>
      </c>
      <c r="J44" s="2">
        <v>1756</v>
      </c>
      <c r="K44" s="8">
        <f t="shared" si="1"/>
        <v>-0.27914614121510672</v>
      </c>
    </row>
    <row r="45" spans="1:11" x14ac:dyDescent="0.35">
      <c r="A45" s="1" t="s">
        <v>0</v>
      </c>
      <c r="B45" s="1" t="s">
        <v>1</v>
      </c>
      <c r="C45" s="1" t="s">
        <v>23</v>
      </c>
      <c r="D45" s="2">
        <v>2008</v>
      </c>
      <c r="E45" s="1">
        <v>907</v>
      </c>
      <c r="H45" s="7" t="s">
        <v>84</v>
      </c>
      <c r="I45" s="2">
        <v>1839</v>
      </c>
      <c r="J45" s="2">
        <v>1957</v>
      </c>
      <c r="K45" s="8">
        <f t="shared" si="1"/>
        <v>6.416530723219141E-2</v>
      </c>
    </row>
    <row r="46" spans="1:11" x14ac:dyDescent="0.35">
      <c r="A46" s="1" t="s">
        <v>0</v>
      </c>
      <c r="B46" s="1" t="s">
        <v>1</v>
      </c>
      <c r="C46" s="1" t="s">
        <v>23</v>
      </c>
      <c r="D46" s="2">
        <v>2017</v>
      </c>
      <c r="E46" s="1">
        <v>579</v>
      </c>
      <c r="H46" s="7" t="s">
        <v>16</v>
      </c>
      <c r="I46" s="2">
        <v>734</v>
      </c>
      <c r="J46" s="2">
        <v>620</v>
      </c>
      <c r="K46" s="8">
        <f t="shared" si="1"/>
        <v>-0.15531335149863759</v>
      </c>
    </row>
    <row r="47" spans="1:11" x14ac:dyDescent="0.35">
      <c r="A47" s="1" t="s">
        <v>0</v>
      </c>
      <c r="B47" s="1" t="s">
        <v>1</v>
      </c>
      <c r="C47" s="1" t="s">
        <v>24</v>
      </c>
      <c r="D47" s="2">
        <v>2008</v>
      </c>
      <c r="E47" s="1">
        <v>496</v>
      </c>
      <c r="H47" s="7" t="s">
        <v>93</v>
      </c>
      <c r="I47" s="2">
        <v>0</v>
      </c>
      <c r="J47" s="2">
        <v>2442</v>
      </c>
      <c r="K47" s="8" t="e">
        <f t="shared" si="1"/>
        <v>#DIV/0!</v>
      </c>
    </row>
    <row r="48" spans="1:11" x14ac:dyDescent="0.35">
      <c r="A48" s="1" t="s">
        <v>0</v>
      </c>
      <c r="B48" s="1" t="s">
        <v>1</v>
      </c>
      <c r="C48" s="1" t="s">
        <v>24</v>
      </c>
      <c r="D48" s="2">
        <v>2017</v>
      </c>
      <c r="E48" s="1">
        <v>649</v>
      </c>
      <c r="H48" s="7" t="s">
        <v>40</v>
      </c>
      <c r="I48" s="2">
        <v>2665</v>
      </c>
      <c r="J48" s="2">
        <v>2527</v>
      </c>
      <c r="K48" s="8">
        <f t="shared" si="1"/>
        <v>-5.178236397748593E-2</v>
      </c>
    </row>
    <row r="49" spans="1:11" x14ac:dyDescent="0.35">
      <c r="A49" s="1" t="s">
        <v>0</v>
      </c>
      <c r="B49" s="1" t="s">
        <v>1</v>
      </c>
      <c r="C49" s="1" t="s">
        <v>25</v>
      </c>
      <c r="D49" s="2">
        <v>2008</v>
      </c>
      <c r="E49" s="1">
        <v>0</v>
      </c>
      <c r="H49" s="7" t="s">
        <v>51</v>
      </c>
      <c r="I49" s="2">
        <v>1526</v>
      </c>
      <c r="J49" s="2">
        <v>1033</v>
      </c>
      <c r="K49" s="8">
        <f t="shared" si="1"/>
        <v>-0.32306684141546527</v>
      </c>
    </row>
    <row r="50" spans="1:11" x14ac:dyDescent="0.35">
      <c r="A50" s="1" t="s">
        <v>0</v>
      </c>
      <c r="B50" s="1" t="s">
        <v>1</v>
      </c>
      <c r="C50" s="1" t="s">
        <v>25</v>
      </c>
      <c r="D50" s="2">
        <v>2017</v>
      </c>
      <c r="E50" s="1">
        <v>449</v>
      </c>
      <c r="H50" s="7" t="s">
        <v>64</v>
      </c>
      <c r="I50" s="2">
        <v>5009</v>
      </c>
      <c r="J50" s="2">
        <v>3534</v>
      </c>
      <c r="K50" s="8">
        <f t="shared" si="1"/>
        <v>-0.29446995408265125</v>
      </c>
    </row>
    <row r="51" spans="1:11" x14ac:dyDescent="0.35">
      <c r="A51" s="1" t="s">
        <v>0</v>
      </c>
      <c r="B51" s="1" t="s">
        <v>1</v>
      </c>
      <c r="C51" s="1" t="s">
        <v>26</v>
      </c>
      <c r="D51" s="2">
        <v>2008</v>
      </c>
      <c r="E51" s="1">
        <v>788</v>
      </c>
      <c r="H51" s="7" t="s">
        <v>3</v>
      </c>
      <c r="I51" s="2">
        <v>28400</v>
      </c>
      <c r="J51" s="2">
        <v>15974</v>
      </c>
      <c r="K51" s="8">
        <f t="shared" si="1"/>
        <v>-0.43753521126760564</v>
      </c>
    </row>
    <row r="52" spans="1:11" x14ac:dyDescent="0.35">
      <c r="A52" s="1" t="s">
        <v>0</v>
      </c>
      <c r="B52" s="1" t="s">
        <v>1</v>
      </c>
      <c r="C52" s="1" t="s">
        <v>26</v>
      </c>
      <c r="D52" s="2">
        <v>2017</v>
      </c>
      <c r="E52" s="1">
        <v>574</v>
      </c>
      <c r="H52" s="7" t="s">
        <v>33</v>
      </c>
      <c r="I52" s="2">
        <v>3066</v>
      </c>
      <c r="J52" s="2">
        <v>2466</v>
      </c>
      <c r="K52" s="8">
        <f t="shared" si="1"/>
        <v>-0.19569471624266144</v>
      </c>
    </row>
    <row r="53" spans="1:11" x14ac:dyDescent="0.35">
      <c r="A53" s="1" t="s">
        <v>0</v>
      </c>
      <c r="B53" s="1" t="s">
        <v>1</v>
      </c>
      <c r="C53" s="1" t="s">
        <v>27</v>
      </c>
      <c r="D53" s="2">
        <v>2008</v>
      </c>
      <c r="E53" s="1">
        <v>1489</v>
      </c>
      <c r="H53" s="7" t="s">
        <v>52</v>
      </c>
      <c r="I53" s="2">
        <v>1966</v>
      </c>
      <c r="J53" s="2">
        <v>659</v>
      </c>
      <c r="K53" s="8">
        <f t="shared" si="1"/>
        <v>-0.66480162767039674</v>
      </c>
    </row>
    <row r="54" spans="1:11" x14ac:dyDescent="0.35">
      <c r="A54" s="1" t="s">
        <v>0</v>
      </c>
      <c r="B54" s="1" t="s">
        <v>1</v>
      </c>
      <c r="C54" s="1" t="s">
        <v>27</v>
      </c>
      <c r="D54" s="2">
        <v>2017</v>
      </c>
      <c r="E54" s="1">
        <v>1135</v>
      </c>
      <c r="H54" s="7" t="s">
        <v>34</v>
      </c>
      <c r="I54" s="2">
        <v>1958</v>
      </c>
      <c r="J54" s="2">
        <v>1426</v>
      </c>
      <c r="K54" s="8">
        <f t="shared" si="1"/>
        <v>-0.27170582226762002</v>
      </c>
    </row>
    <row r="55" spans="1:11" x14ac:dyDescent="0.35">
      <c r="A55" s="1" t="s">
        <v>0</v>
      </c>
      <c r="B55" s="1" t="s">
        <v>1</v>
      </c>
      <c r="C55" s="1" t="s">
        <v>28</v>
      </c>
      <c r="D55" s="2">
        <v>2008</v>
      </c>
      <c r="E55" s="1">
        <v>563</v>
      </c>
      <c r="H55" s="7" t="s">
        <v>85</v>
      </c>
      <c r="I55" s="2">
        <v>1390</v>
      </c>
      <c r="J55" s="2">
        <v>1053</v>
      </c>
      <c r="K55" s="8">
        <f t="shared" si="1"/>
        <v>-0.24244604316546764</v>
      </c>
    </row>
    <row r="56" spans="1:11" x14ac:dyDescent="0.35">
      <c r="A56" s="1" t="s">
        <v>0</v>
      </c>
      <c r="B56" s="1" t="s">
        <v>1</v>
      </c>
      <c r="C56" s="1" t="s">
        <v>28</v>
      </c>
      <c r="D56" s="2">
        <v>2017</v>
      </c>
      <c r="E56" s="1">
        <v>437</v>
      </c>
      <c r="H56" s="7" t="s">
        <v>41</v>
      </c>
      <c r="I56" s="2">
        <v>4435</v>
      </c>
      <c r="J56" s="2">
        <v>2968</v>
      </c>
      <c r="K56" s="8">
        <f t="shared" si="1"/>
        <v>-0.33077790304396842</v>
      </c>
    </row>
    <row r="57" spans="1:11" x14ac:dyDescent="0.35">
      <c r="A57" s="1" t="s">
        <v>0</v>
      </c>
      <c r="B57" s="1" t="s">
        <v>1</v>
      </c>
      <c r="C57" s="1" t="s">
        <v>29</v>
      </c>
      <c r="D57" s="2">
        <v>2008</v>
      </c>
      <c r="E57" s="1">
        <v>746</v>
      </c>
      <c r="H57" s="7" t="s">
        <v>17</v>
      </c>
      <c r="I57" s="2">
        <v>5430</v>
      </c>
      <c r="J57" s="2">
        <v>3456</v>
      </c>
      <c r="K57" s="8">
        <f t="shared" si="1"/>
        <v>-0.36353591160220994</v>
      </c>
    </row>
    <row r="58" spans="1:11" x14ac:dyDescent="0.35">
      <c r="A58" s="1" t="s">
        <v>0</v>
      </c>
      <c r="B58" s="1" t="s">
        <v>1</v>
      </c>
      <c r="C58" s="1" t="s">
        <v>29</v>
      </c>
      <c r="D58" s="2">
        <v>2017</v>
      </c>
      <c r="E58" s="1">
        <v>546</v>
      </c>
      <c r="H58" s="7" t="s">
        <v>94</v>
      </c>
      <c r="I58" s="2">
        <v>211</v>
      </c>
      <c r="J58" s="2">
        <v>220</v>
      </c>
      <c r="K58" s="8">
        <f t="shared" si="1"/>
        <v>4.2654028436018961E-2</v>
      </c>
    </row>
    <row r="59" spans="1:11" x14ac:dyDescent="0.35">
      <c r="A59" s="1" t="s">
        <v>0</v>
      </c>
      <c r="B59" s="1" t="s">
        <v>1</v>
      </c>
      <c r="C59" s="1" t="s">
        <v>30</v>
      </c>
      <c r="D59" s="2">
        <v>2008</v>
      </c>
      <c r="E59" s="1">
        <v>1389</v>
      </c>
      <c r="H59" s="7" t="s">
        <v>95</v>
      </c>
      <c r="I59" s="2">
        <v>3024</v>
      </c>
      <c r="J59" s="2">
        <v>2744</v>
      </c>
      <c r="K59" s="8">
        <f t="shared" si="1"/>
        <v>-9.2592592592592587E-2</v>
      </c>
    </row>
    <row r="60" spans="1:11" x14ac:dyDescent="0.35">
      <c r="A60" s="1" t="s">
        <v>0</v>
      </c>
      <c r="B60" s="1" t="s">
        <v>1</v>
      </c>
      <c r="C60" s="1" t="s">
        <v>30</v>
      </c>
      <c r="D60" s="2">
        <v>2017</v>
      </c>
      <c r="E60" s="1">
        <v>995</v>
      </c>
      <c r="H60" s="7" t="s">
        <v>53</v>
      </c>
      <c r="I60" s="2">
        <v>2323</v>
      </c>
      <c r="J60" s="2">
        <v>1599</v>
      </c>
      <c r="K60" s="8">
        <f t="shared" si="1"/>
        <v>-0.31166594920361601</v>
      </c>
    </row>
    <row r="61" spans="1:11" x14ac:dyDescent="0.35">
      <c r="A61" s="1" t="s">
        <v>0</v>
      </c>
      <c r="B61" s="1" t="s">
        <v>1</v>
      </c>
      <c r="C61" s="1" t="s">
        <v>31</v>
      </c>
      <c r="D61" s="2">
        <v>2008</v>
      </c>
      <c r="E61" s="1">
        <v>1338</v>
      </c>
      <c r="H61" s="7" t="s">
        <v>96</v>
      </c>
      <c r="I61" s="2">
        <v>1351</v>
      </c>
      <c r="J61" s="2">
        <v>802</v>
      </c>
      <c r="K61" s="8">
        <f t="shared" si="1"/>
        <v>-0.4063656550703183</v>
      </c>
    </row>
    <row r="62" spans="1:11" x14ac:dyDescent="0.35">
      <c r="A62" s="1" t="s">
        <v>0</v>
      </c>
      <c r="B62" s="1" t="s">
        <v>1</v>
      </c>
      <c r="C62" s="1" t="s">
        <v>31</v>
      </c>
      <c r="D62" s="2">
        <v>2017</v>
      </c>
      <c r="E62" s="1">
        <v>647</v>
      </c>
      <c r="H62" s="7" t="s">
        <v>74</v>
      </c>
      <c r="I62" s="2">
        <v>4042</v>
      </c>
      <c r="J62" s="2">
        <v>2156</v>
      </c>
      <c r="K62" s="8">
        <f t="shared" si="1"/>
        <v>-0.46660069272637306</v>
      </c>
    </row>
    <row r="63" spans="1:11" x14ac:dyDescent="0.35">
      <c r="A63" s="1" t="s">
        <v>0</v>
      </c>
      <c r="B63" s="1" t="s">
        <v>1</v>
      </c>
      <c r="C63" s="1" t="s">
        <v>32</v>
      </c>
      <c r="D63" s="2">
        <v>2008</v>
      </c>
      <c r="E63" s="1">
        <v>894</v>
      </c>
      <c r="H63" s="7" t="s">
        <v>54</v>
      </c>
      <c r="I63" s="2">
        <v>3155</v>
      </c>
      <c r="J63" s="2">
        <v>1583</v>
      </c>
      <c r="K63" s="8">
        <f t="shared" si="1"/>
        <v>-0.49825673534072901</v>
      </c>
    </row>
    <row r="64" spans="1:11" x14ac:dyDescent="0.35">
      <c r="A64" s="1" t="s">
        <v>0</v>
      </c>
      <c r="B64" s="1" t="s">
        <v>1</v>
      </c>
      <c r="C64" s="1" t="s">
        <v>32</v>
      </c>
      <c r="D64" s="2">
        <v>2017</v>
      </c>
      <c r="E64" s="1">
        <v>1069</v>
      </c>
      <c r="H64" s="7" t="s">
        <v>55</v>
      </c>
      <c r="I64" s="2">
        <v>2951</v>
      </c>
      <c r="J64" s="2">
        <v>2603</v>
      </c>
      <c r="K64" s="8">
        <f t="shared" si="1"/>
        <v>-0.11792612673669943</v>
      </c>
    </row>
    <row r="65" spans="1:11" x14ac:dyDescent="0.35">
      <c r="A65" s="1" t="s">
        <v>0</v>
      </c>
      <c r="B65" s="1" t="s">
        <v>1</v>
      </c>
      <c r="C65" s="1" t="s">
        <v>33</v>
      </c>
      <c r="D65" s="2">
        <v>2008</v>
      </c>
      <c r="E65" s="1">
        <v>960</v>
      </c>
      <c r="H65" s="7" t="s">
        <v>42</v>
      </c>
      <c r="I65" s="2">
        <v>5153</v>
      </c>
      <c r="J65" s="2">
        <v>3796</v>
      </c>
      <c r="K65" s="8">
        <f t="shared" si="1"/>
        <v>-0.26334174267417038</v>
      </c>
    </row>
    <row r="66" spans="1:11" x14ac:dyDescent="0.35">
      <c r="A66" s="1" t="s">
        <v>0</v>
      </c>
      <c r="B66" s="1" t="s">
        <v>1</v>
      </c>
      <c r="C66" s="1" t="s">
        <v>33</v>
      </c>
      <c r="D66" s="2">
        <v>2017</v>
      </c>
      <c r="E66" s="1">
        <v>1067</v>
      </c>
      <c r="H66" s="7" t="s">
        <v>75</v>
      </c>
      <c r="I66" s="2">
        <v>1195</v>
      </c>
      <c r="J66" s="2">
        <v>1230</v>
      </c>
      <c r="K66" s="8">
        <f t="shared" si="1"/>
        <v>2.9288702928870293E-2</v>
      </c>
    </row>
    <row r="67" spans="1:11" x14ac:dyDescent="0.35">
      <c r="A67" s="1" t="s">
        <v>0</v>
      </c>
      <c r="B67" s="1" t="s">
        <v>1</v>
      </c>
      <c r="C67" s="1" t="s">
        <v>34</v>
      </c>
      <c r="D67" s="2">
        <v>2008</v>
      </c>
      <c r="E67" s="1">
        <v>649</v>
      </c>
      <c r="H67" s="7" t="s">
        <v>56</v>
      </c>
      <c r="I67" s="2">
        <v>10976</v>
      </c>
      <c r="J67" s="2">
        <v>7013</v>
      </c>
      <c r="K67" s="8">
        <f t="shared" si="1"/>
        <v>-0.36106049562682213</v>
      </c>
    </row>
    <row r="68" spans="1:11" x14ac:dyDescent="0.35">
      <c r="A68" s="1" t="s">
        <v>0</v>
      </c>
      <c r="B68" s="1" t="s">
        <v>1</v>
      </c>
      <c r="C68" s="1" t="s">
        <v>34</v>
      </c>
      <c r="D68" s="2">
        <v>2017</v>
      </c>
      <c r="E68" s="1">
        <v>481</v>
      </c>
      <c r="H68" s="7" t="s">
        <v>43</v>
      </c>
      <c r="I68" s="2">
        <v>2485</v>
      </c>
      <c r="J68" s="2">
        <v>1801</v>
      </c>
      <c r="K68" s="8">
        <f t="shared" ref="K68:K101" si="2">(GETPIVOTDATA("Antal",$H$2,"Område",$H68,"År",2017)-GETPIVOTDATA("Antal",$H$2,"Område",$H68,"År",2008))/GETPIVOTDATA("Antal",$H$2,"Område",$H68,"År",2008)</f>
        <v>-0.27525150905432594</v>
      </c>
    </row>
    <row r="69" spans="1:11" x14ac:dyDescent="0.35">
      <c r="A69" s="1" t="s">
        <v>0</v>
      </c>
      <c r="B69" s="1" t="s">
        <v>1</v>
      </c>
      <c r="C69" s="1" t="s">
        <v>35</v>
      </c>
      <c r="D69" s="2">
        <v>2008</v>
      </c>
      <c r="E69" s="1">
        <v>1692</v>
      </c>
      <c r="H69" s="7" t="s">
        <v>76</v>
      </c>
      <c r="I69" s="2">
        <v>0</v>
      </c>
      <c r="J69" s="2">
        <v>3778</v>
      </c>
      <c r="K69" s="8" t="e">
        <f t="shared" si="2"/>
        <v>#DIV/0!</v>
      </c>
    </row>
    <row r="70" spans="1:11" x14ac:dyDescent="0.35">
      <c r="A70" s="1" t="s">
        <v>0</v>
      </c>
      <c r="B70" s="1" t="s">
        <v>1</v>
      </c>
      <c r="C70" s="1" t="s">
        <v>35</v>
      </c>
      <c r="D70" s="2">
        <v>2017</v>
      </c>
      <c r="E70" s="1">
        <v>1361</v>
      </c>
      <c r="H70" s="7" t="s">
        <v>97</v>
      </c>
      <c r="I70" s="2">
        <v>2153</v>
      </c>
      <c r="J70" s="2">
        <v>1190</v>
      </c>
      <c r="K70" s="8">
        <f t="shared" si="2"/>
        <v>-0.447282861124013</v>
      </c>
    </row>
    <row r="71" spans="1:11" x14ac:dyDescent="0.35">
      <c r="A71" s="1" t="s">
        <v>0</v>
      </c>
      <c r="B71" s="1" t="s">
        <v>1</v>
      </c>
      <c r="C71" s="1" t="s">
        <v>36</v>
      </c>
      <c r="D71" s="2">
        <v>2008</v>
      </c>
      <c r="E71" s="1">
        <v>275</v>
      </c>
      <c r="H71" s="7" t="s">
        <v>86</v>
      </c>
      <c r="I71" s="2">
        <v>3605</v>
      </c>
      <c r="J71" s="2">
        <v>3780</v>
      </c>
      <c r="K71" s="8">
        <f t="shared" si="2"/>
        <v>4.8543689320388349E-2</v>
      </c>
    </row>
    <row r="72" spans="1:11" x14ac:dyDescent="0.35">
      <c r="A72" s="1" t="s">
        <v>0</v>
      </c>
      <c r="B72" s="1" t="s">
        <v>1</v>
      </c>
      <c r="C72" s="1" t="s">
        <v>36</v>
      </c>
      <c r="D72" s="2">
        <v>2017</v>
      </c>
      <c r="E72" s="1">
        <v>317</v>
      </c>
      <c r="H72" s="7" t="s">
        <v>44</v>
      </c>
      <c r="I72" s="2">
        <v>1612</v>
      </c>
      <c r="J72" s="2">
        <v>1301</v>
      </c>
      <c r="K72" s="8">
        <f t="shared" si="2"/>
        <v>-0.19292803970223324</v>
      </c>
    </row>
    <row r="73" spans="1:11" x14ac:dyDescent="0.35">
      <c r="A73" s="1" t="s">
        <v>0</v>
      </c>
      <c r="B73" s="1" t="s">
        <v>1</v>
      </c>
      <c r="C73" s="1" t="s">
        <v>37</v>
      </c>
      <c r="D73" s="2">
        <v>2008</v>
      </c>
      <c r="E73" s="1">
        <v>928</v>
      </c>
      <c r="H73" s="7" t="s">
        <v>35</v>
      </c>
      <c r="I73" s="2">
        <v>4776</v>
      </c>
      <c r="J73" s="2">
        <v>4298</v>
      </c>
      <c r="K73" s="8">
        <f t="shared" si="2"/>
        <v>-0.10008375209380234</v>
      </c>
    </row>
    <row r="74" spans="1:11" x14ac:dyDescent="0.35">
      <c r="A74" s="1" t="s">
        <v>0</v>
      </c>
      <c r="B74" s="1" t="s">
        <v>1</v>
      </c>
      <c r="C74" s="1" t="s">
        <v>37</v>
      </c>
      <c r="D74" s="2">
        <v>2017</v>
      </c>
      <c r="E74" s="1">
        <v>677</v>
      </c>
      <c r="H74" s="7" t="s">
        <v>30</v>
      </c>
      <c r="I74" s="2">
        <v>4568</v>
      </c>
      <c r="J74" s="2">
        <v>4524</v>
      </c>
      <c r="K74" s="8">
        <f t="shared" si="2"/>
        <v>-9.6322241681260946E-3</v>
      </c>
    </row>
    <row r="75" spans="1:11" x14ac:dyDescent="0.35">
      <c r="A75" s="1" t="s">
        <v>0</v>
      </c>
      <c r="B75" s="1" t="s">
        <v>1</v>
      </c>
      <c r="C75" s="1" t="s">
        <v>38</v>
      </c>
      <c r="D75" s="2">
        <v>2008</v>
      </c>
      <c r="E75" s="1">
        <v>1682</v>
      </c>
      <c r="H75" s="7" t="s">
        <v>18</v>
      </c>
      <c r="I75" s="2">
        <v>3411</v>
      </c>
      <c r="J75" s="2">
        <v>2997</v>
      </c>
      <c r="K75" s="8">
        <f t="shared" si="2"/>
        <v>-0.12137203166226913</v>
      </c>
    </row>
    <row r="76" spans="1:11" x14ac:dyDescent="0.35">
      <c r="A76" s="1" t="s">
        <v>0</v>
      </c>
      <c r="B76" s="1" t="s">
        <v>1</v>
      </c>
      <c r="C76" s="1" t="s">
        <v>38</v>
      </c>
      <c r="D76" s="2">
        <v>2017</v>
      </c>
      <c r="E76" s="1">
        <v>1140</v>
      </c>
      <c r="H76" s="7" t="s">
        <v>77</v>
      </c>
      <c r="I76" s="2">
        <v>0</v>
      </c>
      <c r="J76" s="2">
        <v>509</v>
      </c>
      <c r="K76" s="8" t="e">
        <f t="shared" si="2"/>
        <v>#DIV/0!</v>
      </c>
    </row>
    <row r="77" spans="1:11" x14ac:dyDescent="0.35">
      <c r="A77" s="1" t="s">
        <v>0</v>
      </c>
      <c r="B77" s="1" t="s">
        <v>1</v>
      </c>
      <c r="C77" s="1" t="s">
        <v>39</v>
      </c>
      <c r="D77" s="2">
        <v>2008</v>
      </c>
      <c r="E77" s="1">
        <v>2629</v>
      </c>
      <c r="H77" s="7" t="s">
        <v>78</v>
      </c>
      <c r="I77" s="2">
        <v>4848</v>
      </c>
      <c r="J77" s="2">
        <v>4705</v>
      </c>
      <c r="K77" s="8">
        <f t="shared" si="2"/>
        <v>-2.9496699669966996E-2</v>
      </c>
    </row>
    <row r="78" spans="1:11" x14ac:dyDescent="0.35">
      <c r="A78" s="1" t="s">
        <v>0</v>
      </c>
      <c r="B78" s="1" t="s">
        <v>1</v>
      </c>
      <c r="C78" s="1" t="s">
        <v>39</v>
      </c>
      <c r="D78" s="2">
        <v>2017</v>
      </c>
      <c r="E78" s="1">
        <v>1181</v>
      </c>
      <c r="H78" s="7" t="s">
        <v>79</v>
      </c>
      <c r="I78" s="2">
        <v>3360</v>
      </c>
      <c r="J78" s="2">
        <v>2668</v>
      </c>
      <c r="K78" s="8">
        <f t="shared" si="2"/>
        <v>-0.20595238095238094</v>
      </c>
    </row>
    <row r="79" spans="1:11" x14ac:dyDescent="0.35">
      <c r="A79" s="1" t="s">
        <v>0</v>
      </c>
      <c r="B79" s="1" t="s">
        <v>1</v>
      </c>
      <c r="C79" s="1" t="s">
        <v>40</v>
      </c>
      <c r="D79" s="2">
        <v>2008</v>
      </c>
      <c r="E79" s="1">
        <v>999</v>
      </c>
      <c r="H79" s="7" t="s">
        <v>87</v>
      </c>
      <c r="I79" s="2">
        <v>2346</v>
      </c>
      <c r="J79" s="2">
        <v>2081</v>
      </c>
      <c r="K79" s="8">
        <f t="shared" si="2"/>
        <v>-0.11295822676896845</v>
      </c>
    </row>
    <row r="80" spans="1:11" x14ac:dyDescent="0.35">
      <c r="A80" s="1" t="s">
        <v>0</v>
      </c>
      <c r="B80" s="1" t="s">
        <v>1</v>
      </c>
      <c r="C80" s="1" t="s">
        <v>40</v>
      </c>
      <c r="D80" s="2">
        <v>2017</v>
      </c>
      <c r="E80" s="1">
        <v>894</v>
      </c>
      <c r="H80" s="7" t="s">
        <v>45</v>
      </c>
      <c r="I80" s="2">
        <v>6927</v>
      </c>
      <c r="J80" s="2">
        <v>5687</v>
      </c>
      <c r="K80" s="8">
        <f t="shared" si="2"/>
        <v>-0.17900967229680959</v>
      </c>
    </row>
    <row r="81" spans="1:11" x14ac:dyDescent="0.35">
      <c r="A81" s="1" t="s">
        <v>0</v>
      </c>
      <c r="B81" s="1" t="s">
        <v>1</v>
      </c>
      <c r="C81" s="1" t="s">
        <v>41</v>
      </c>
      <c r="D81" s="2">
        <v>2008</v>
      </c>
      <c r="E81" s="1">
        <v>1403</v>
      </c>
      <c r="H81" s="7" t="s">
        <v>36</v>
      </c>
      <c r="I81" s="2">
        <v>904</v>
      </c>
      <c r="J81" s="2">
        <v>782</v>
      </c>
      <c r="K81" s="8">
        <f t="shared" si="2"/>
        <v>-0.13495575221238937</v>
      </c>
    </row>
    <row r="82" spans="1:11" x14ac:dyDescent="0.35">
      <c r="A82" s="1" t="s">
        <v>0</v>
      </c>
      <c r="B82" s="1" t="s">
        <v>1</v>
      </c>
      <c r="C82" s="1" t="s">
        <v>41</v>
      </c>
      <c r="D82" s="2">
        <v>2017</v>
      </c>
      <c r="E82" s="1">
        <v>805</v>
      </c>
      <c r="H82" s="7" t="s">
        <v>46</v>
      </c>
      <c r="I82" s="2">
        <v>2265</v>
      </c>
      <c r="J82" s="2">
        <v>1539</v>
      </c>
      <c r="K82" s="8">
        <f t="shared" si="2"/>
        <v>-0.32052980132450332</v>
      </c>
    </row>
    <row r="83" spans="1:11" x14ac:dyDescent="0.35">
      <c r="A83" s="1" t="s">
        <v>0</v>
      </c>
      <c r="B83" s="1" t="s">
        <v>1</v>
      </c>
      <c r="C83" s="1" t="s">
        <v>42</v>
      </c>
      <c r="D83" s="2">
        <v>2008</v>
      </c>
      <c r="E83" s="1">
        <v>1686</v>
      </c>
      <c r="H83" s="7" t="s">
        <v>47</v>
      </c>
      <c r="I83" s="2">
        <v>1147</v>
      </c>
      <c r="J83" s="2">
        <v>1010</v>
      </c>
      <c r="K83" s="8">
        <f t="shared" si="2"/>
        <v>-0.11944202266782912</v>
      </c>
    </row>
    <row r="84" spans="1:11" x14ac:dyDescent="0.35">
      <c r="A84" s="1" t="s">
        <v>0</v>
      </c>
      <c r="B84" s="1" t="s">
        <v>1</v>
      </c>
      <c r="C84" s="1" t="s">
        <v>42</v>
      </c>
      <c r="D84" s="2">
        <v>2017</v>
      </c>
      <c r="E84" s="1">
        <v>1027</v>
      </c>
      <c r="H84" s="7" t="s">
        <v>88</v>
      </c>
      <c r="I84" s="2">
        <v>1352</v>
      </c>
      <c r="J84" s="2">
        <v>1094</v>
      </c>
      <c r="K84" s="8">
        <f t="shared" si="2"/>
        <v>-0.19082840236686391</v>
      </c>
    </row>
    <row r="85" spans="1:11" x14ac:dyDescent="0.35">
      <c r="A85" s="1" t="s">
        <v>0</v>
      </c>
      <c r="B85" s="1" t="s">
        <v>1</v>
      </c>
      <c r="C85" s="1" t="s">
        <v>43</v>
      </c>
      <c r="D85" s="2">
        <v>2008</v>
      </c>
      <c r="E85" s="1">
        <v>838</v>
      </c>
      <c r="H85" s="7" t="s">
        <v>57</v>
      </c>
      <c r="I85" s="2">
        <v>6196</v>
      </c>
      <c r="J85" s="2">
        <v>5310</v>
      </c>
      <c r="K85" s="8">
        <f t="shared" si="2"/>
        <v>-0.14299548095545514</v>
      </c>
    </row>
    <row r="86" spans="1:11" x14ac:dyDescent="0.35">
      <c r="A86" s="1" t="s">
        <v>0</v>
      </c>
      <c r="B86" s="1" t="s">
        <v>1</v>
      </c>
      <c r="C86" s="1" t="s">
        <v>43</v>
      </c>
      <c r="D86" s="2">
        <v>2017</v>
      </c>
      <c r="E86" s="1">
        <v>521</v>
      </c>
      <c r="H86" s="7" t="s">
        <v>80</v>
      </c>
      <c r="I86" s="2">
        <v>0</v>
      </c>
      <c r="J86" s="2">
        <v>3043</v>
      </c>
      <c r="K86" s="8" t="e">
        <f t="shared" si="2"/>
        <v>#DIV/0!</v>
      </c>
    </row>
    <row r="87" spans="1:11" x14ac:dyDescent="0.35">
      <c r="A87" s="1" t="s">
        <v>0</v>
      </c>
      <c r="B87" s="1" t="s">
        <v>1</v>
      </c>
      <c r="C87" s="1" t="s">
        <v>44</v>
      </c>
      <c r="D87" s="2">
        <v>2008</v>
      </c>
      <c r="E87" s="1">
        <v>507</v>
      </c>
      <c r="H87" s="7" t="s">
        <v>65</v>
      </c>
      <c r="I87" s="2">
        <v>4547</v>
      </c>
      <c r="J87" s="2">
        <v>6099</v>
      </c>
      <c r="K87" s="8">
        <f t="shared" si="2"/>
        <v>0.34132394985704861</v>
      </c>
    </row>
    <row r="88" spans="1:11" x14ac:dyDescent="0.35">
      <c r="A88" s="1" t="s">
        <v>0</v>
      </c>
      <c r="B88" s="1" t="s">
        <v>1</v>
      </c>
      <c r="C88" s="1" t="s">
        <v>44</v>
      </c>
      <c r="D88" s="2">
        <v>2017</v>
      </c>
      <c r="E88" s="1">
        <v>531</v>
      </c>
      <c r="H88" s="7" t="s">
        <v>98</v>
      </c>
      <c r="I88" s="2">
        <v>2685</v>
      </c>
      <c r="J88" s="2">
        <v>2395</v>
      </c>
      <c r="K88" s="8">
        <f t="shared" si="2"/>
        <v>-0.10800744878957169</v>
      </c>
    </row>
    <row r="89" spans="1:11" x14ac:dyDescent="0.35">
      <c r="A89" s="1" t="s">
        <v>0</v>
      </c>
      <c r="B89" s="1" t="s">
        <v>1</v>
      </c>
      <c r="C89" s="1" t="s">
        <v>45</v>
      </c>
      <c r="D89" s="2">
        <v>2008</v>
      </c>
      <c r="E89" s="1">
        <v>2287</v>
      </c>
      <c r="H89" s="7" t="s">
        <v>66</v>
      </c>
      <c r="I89" s="2">
        <v>2907</v>
      </c>
      <c r="J89" s="2">
        <v>1813</v>
      </c>
      <c r="K89" s="8">
        <f t="shared" si="2"/>
        <v>-0.37633298933608533</v>
      </c>
    </row>
    <row r="90" spans="1:11" x14ac:dyDescent="0.35">
      <c r="A90" s="1" t="s">
        <v>0</v>
      </c>
      <c r="B90" s="1" t="s">
        <v>1</v>
      </c>
      <c r="C90" s="1" t="s">
        <v>45</v>
      </c>
      <c r="D90" s="2">
        <v>2017</v>
      </c>
      <c r="E90" s="1">
        <v>1433</v>
      </c>
      <c r="H90" s="7" t="s">
        <v>6</v>
      </c>
      <c r="I90" s="2">
        <v>2250</v>
      </c>
      <c r="J90" s="2">
        <v>2287</v>
      </c>
      <c r="K90" s="8">
        <f t="shared" si="2"/>
        <v>1.6444444444444446E-2</v>
      </c>
    </row>
    <row r="91" spans="1:11" x14ac:dyDescent="0.35">
      <c r="A91" s="1" t="s">
        <v>0</v>
      </c>
      <c r="B91" s="1" t="s">
        <v>1</v>
      </c>
      <c r="C91" s="1" t="s">
        <v>46</v>
      </c>
      <c r="D91" s="2">
        <v>2008</v>
      </c>
      <c r="E91" s="1">
        <v>844</v>
      </c>
      <c r="H91" s="7" t="s">
        <v>19</v>
      </c>
      <c r="I91" s="2">
        <v>849</v>
      </c>
      <c r="J91" s="2">
        <v>704</v>
      </c>
      <c r="K91" s="8">
        <f t="shared" si="2"/>
        <v>-0.17078916372202591</v>
      </c>
    </row>
    <row r="92" spans="1:11" x14ac:dyDescent="0.35">
      <c r="A92" s="1" t="s">
        <v>0</v>
      </c>
      <c r="B92" s="1" t="s">
        <v>1</v>
      </c>
      <c r="C92" s="1" t="s">
        <v>46</v>
      </c>
      <c r="D92" s="2">
        <v>2017</v>
      </c>
      <c r="E92" s="1">
        <v>466</v>
      </c>
      <c r="H92" s="7" t="s">
        <v>67</v>
      </c>
      <c r="I92" s="2">
        <v>3160</v>
      </c>
      <c r="J92" s="2">
        <v>2436</v>
      </c>
      <c r="K92" s="8">
        <f t="shared" si="2"/>
        <v>-0.22911392405063291</v>
      </c>
    </row>
    <row r="93" spans="1:11" x14ac:dyDescent="0.35">
      <c r="A93" s="1" t="s">
        <v>0</v>
      </c>
      <c r="B93" s="1" t="s">
        <v>1</v>
      </c>
      <c r="C93" s="1" t="s">
        <v>47</v>
      </c>
      <c r="D93" s="2">
        <v>2008</v>
      </c>
      <c r="E93" s="1">
        <v>493</v>
      </c>
      <c r="H93" s="7" t="s">
        <v>68</v>
      </c>
      <c r="I93" s="2">
        <v>0</v>
      </c>
      <c r="J93" s="2">
        <v>2148</v>
      </c>
      <c r="K93" s="8" t="e">
        <f t="shared" si="2"/>
        <v>#DIV/0!</v>
      </c>
    </row>
    <row r="94" spans="1:11" x14ac:dyDescent="0.35">
      <c r="A94" s="1" t="s">
        <v>0</v>
      </c>
      <c r="B94" s="1" t="s">
        <v>1</v>
      </c>
      <c r="C94" s="1" t="s">
        <v>47</v>
      </c>
      <c r="D94" s="2">
        <v>2017</v>
      </c>
      <c r="E94" s="1">
        <v>318</v>
      </c>
      <c r="H94" s="7" t="s">
        <v>69</v>
      </c>
      <c r="I94" s="2">
        <v>4936</v>
      </c>
      <c r="J94" s="2">
        <v>4333</v>
      </c>
      <c r="K94" s="8">
        <f t="shared" si="2"/>
        <v>-0.12216369529983792</v>
      </c>
    </row>
    <row r="95" spans="1:11" x14ac:dyDescent="0.35">
      <c r="A95" s="1" t="s">
        <v>0</v>
      </c>
      <c r="B95" s="1" t="s">
        <v>1</v>
      </c>
      <c r="C95" s="1" t="s">
        <v>48</v>
      </c>
      <c r="D95" s="2">
        <v>2008</v>
      </c>
      <c r="E95" s="1">
        <v>1009</v>
      </c>
      <c r="H95" s="7" t="s">
        <v>99</v>
      </c>
      <c r="I95" s="2">
        <v>3401</v>
      </c>
      <c r="J95" s="2">
        <v>1543</v>
      </c>
      <c r="K95" s="8">
        <f t="shared" si="2"/>
        <v>-0.54630990885033814</v>
      </c>
    </row>
    <row r="96" spans="1:11" x14ac:dyDescent="0.35">
      <c r="A96" s="1" t="s">
        <v>0</v>
      </c>
      <c r="B96" s="1" t="s">
        <v>1</v>
      </c>
      <c r="C96" s="1" t="s">
        <v>48</v>
      </c>
      <c r="D96" s="2">
        <v>2017</v>
      </c>
      <c r="E96" s="1">
        <v>1076</v>
      </c>
      <c r="H96" s="7" t="s">
        <v>89</v>
      </c>
      <c r="I96" s="2">
        <v>5945</v>
      </c>
      <c r="J96" s="2">
        <v>3132</v>
      </c>
      <c r="K96" s="8">
        <f t="shared" si="2"/>
        <v>-0.47317073170731705</v>
      </c>
    </row>
    <row r="97" spans="1:11" x14ac:dyDescent="0.35">
      <c r="A97" s="1" t="s">
        <v>0</v>
      </c>
      <c r="B97" s="1" t="s">
        <v>1</v>
      </c>
      <c r="C97" s="1" t="s">
        <v>49</v>
      </c>
      <c r="D97" s="2">
        <v>2008</v>
      </c>
      <c r="E97" s="1">
        <v>1548</v>
      </c>
      <c r="H97" s="7" t="s">
        <v>48</v>
      </c>
      <c r="I97" s="2">
        <v>2853</v>
      </c>
      <c r="J97" s="2">
        <v>3412</v>
      </c>
      <c r="K97" s="8">
        <f t="shared" si="2"/>
        <v>0.19593410445145462</v>
      </c>
    </row>
    <row r="98" spans="1:11" x14ac:dyDescent="0.35">
      <c r="A98" s="1" t="s">
        <v>0</v>
      </c>
      <c r="B98" s="1" t="s">
        <v>1</v>
      </c>
      <c r="C98" s="1" t="s">
        <v>49</v>
      </c>
      <c r="D98" s="2">
        <v>2017</v>
      </c>
      <c r="E98" s="1">
        <v>714</v>
      </c>
      <c r="H98" s="7" t="s">
        <v>58</v>
      </c>
      <c r="I98" s="2">
        <v>665</v>
      </c>
      <c r="J98" s="2">
        <v>542</v>
      </c>
      <c r="K98" s="8">
        <f t="shared" si="2"/>
        <v>-0.18496240601503761</v>
      </c>
    </row>
    <row r="99" spans="1:11" x14ac:dyDescent="0.35">
      <c r="A99" s="1" t="s">
        <v>0</v>
      </c>
      <c r="B99" s="1" t="s">
        <v>1</v>
      </c>
      <c r="C99" s="1" t="s">
        <v>50</v>
      </c>
      <c r="D99" s="2">
        <v>2008</v>
      </c>
      <c r="E99" s="1">
        <v>1181</v>
      </c>
      <c r="H99" s="7" t="s">
        <v>70</v>
      </c>
      <c r="I99" s="2">
        <v>4704</v>
      </c>
      <c r="J99" s="2">
        <v>3257</v>
      </c>
      <c r="K99" s="8">
        <f t="shared" si="2"/>
        <v>-0.30761054421768708</v>
      </c>
    </row>
    <row r="100" spans="1:11" x14ac:dyDescent="0.35">
      <c r="A100" s="1" t="s">
        <v>0</v>
      </c>
      <c r="B100" s="1" t="s">
        <v>1</v>
      </c>
      <c r="C100" s="1" t="s">
        <v>50</v>
      </c>
      <c r="D100" s="2">
        <v>2017</v>
      </c>
      <c r="E100" s="1">
        <v>862</v>
      </c>
      <c r="H100" s="7" t="s">
        <v>100</v>
      </c>
      <c r="I100" s="2">
        <v>14725</v>
      </c>
      <c r="J100" s="2">
        <v>8446</v>
      </c>
      <c r="K100" s="8">
        <f t="shared" si="2"/>
        <v>-0.42641765704584039</v>
      </c>
    </row>
    <row r="101" spans="1:11" x14ac:dyDescent="0.35">
      <c r="A101" s="1" t="s">
        <v>0</v>
      </c>
      <c r="B101" s="1" t="s">
        <v>1</v>
      </c>
      <c r="C101" s="1" t="s">
        <v>51</v>
      </c>
      <c r="D101" s="2">
        <v>2008</v>
      </c>
      <c r="E101" s="1">
        <v>554</v>
      </c>
      <c r="H101" s="7" t="s">
        <v>81</v>
      </c>
      <c r="I101" s="2">
        <v>15841</v>
      </c>
      <c r="J101" s="2">
        <v>11886</v>
      </c>
      <c r="K101" s="8">
        <f t="shared" si="2"/>
        <v>-0.24966858152894389</v>
      </c>
    </row>
    <row r="102" spans="1:11" x14ac:dyDescent="0.35">
      <c r="A102" s="1" t="s">
        <v>0</v>
      </c>
      <c r="B102" s="1" t="s">
        <v>1</v>
      </c>
      <c r="C102" s="1" t="s">
        <v>51</v>
      </c>
      <c r="D102" s="2">
        <v>2017</v>
      </c>
      <c r="E102" s="1">
        <v>436</v>
      </c>
      <c r="H102" s="7" t="s">
        <v>112</v>
      </c>
      <c r="I102" s="2">
        <v>349587</v>
      </c>
      <c r="J102" s="2">
        <v>276551</v>
      </c>
    </row>
    <row r="103" spans="1:11" x14ac:dyDescent="0.35">
      <c r="A103" s="1" t="s">
        <v>0</v>
      </c>
      <c r="B103" s="1" t="s">
        <v>1</v>
      </c>
      <c r="C103" s="1" t="s">
        <v>52</v>
      </c>
      <c r="D103" s="2">
        <v>2008</v>
      </c>
      <c r="E103" s="1">
        <v>593</v>
      </c>
    </row>
    <row r="104" spans="1:11" x14ac:dyDescent="0.35">
      <c r="A104" s="1" t="s">
        <v>0</v>
      </c>
      <c r="B104" s="1" t="s">
        <v>1</v>
      </c>
      <c r="C104" s="1" t="s">
        <v>52</v>
      </c>
      <c r="D104" s="2">
        <v>2017</v>
      </c>
      <c r="E104" s="1">
        <v>134</v>
      </c>
    </row>
    <row r="105" spans="1:11" x14ac:dyDescent="0.35">
      <c r="A105" s="1" t="s">
        <v>0</v>
      </c>
      <c r="B105" s="1" t="s">
        <v>1</v>
      </c>
      <c r="C105" s="1" t="s">
        <v>53</v>
      </c>
      <c r="D105" s="2">
        <v>2008</v>
      </c>
      <c r="E105" s="1">
        <v>705</v>
      </c>
    </row>
    <row r="106" spans="1:11" x14ac:dyDescent="0.35">
      <c r="A106" s="1" t="s">
        <v>0</v>
      </c>
      <c r="B106" s="1" t="s">
        <v>1</v>
      </c>
      <c r="C106" s="1" t="s">
        <v>53</v>
      </c>
      <c r="D106" s="2">
        <v>2017</v>
      </c>
      <c r="E106" s="1">
        <v>382</v>
      </c>
    </row>
    <row r="107" spans="1:11" x14ac:dyDescent="0.35">
      <c r="A107" s="1" t="s">
        <v>0</v>
      </c>
      <c r="B107" s="1" t="s">
        <v>1</v>
      </c>
      <c r="C107" s="1" t="s">
        <v>54</v>
      </c>
      <c r="D107" s="2">
        <v>2008</v>
      </c>
      <c r="E107" s="1">
        <v>1122</v>
      </c>
    </row>
    <row r="108" spans="1:11" x14ac:dyDescent="0.35">
      <c r="A108" s="1" t="s">
        <v>0</v>
      </c>
      <c r="B108" s="1" t="s">
        <v>1</v>
      </c>
      <c r="C108" s="1" t="s">
        <v>54</v>
      </c>
      <c r="D108" s="2">
        <v>2017</v>
      </c>
      <c r="E108" s="1">
        <v>462</v>
      </c>
    </row>
    <row r="109" spans="1:11" x14ac:dyDescent="0.35">
      <c r="A109" s="1" t="s">
        <v>0</v>
      </c>
      <c r="B109" s="1" t="s">
        <v>1</v>
      </c>
      <c r="C109" s="1" t="s">
        <v>55</v>
      </c>
      <c r="D109" s="2">
        <v>2008</v>
      </c>
      <c r="E109" s="1">
        <v>981</v>
      </c>
    </row>
    <row r="110" spans="1:11" x14ac:dyDescent="0.35">
      <c r="A110" s="1" t="s">
        <v>0</v>
      </c>
      <c r="B110" s="1" t="s">
        <v>1</v>
      </c>
      <c r="C110" s="1" t="s">
        <v>55</v>
      </c>
      <c r="D110" s="2">
        <v>2017</v>
      </c>
      <c r="E110" s="1">
        <v>663</v>
      </c>
    </row>
    <row r="111" spans="1:11" x14ac:dyDescent="0.35">
      <c r="A111" s="1" t="s">
        <v>0</v>
      </c>
      <c r="B111" s="1" t="s">
        <v>1</v>
      </c>
      <c r="C111" s="1" t="s">
        <v>56</v>
      </c>
      <c r="D111" s="2">
        <v>2008</v>
      </c>
      <c r="E111" s="1">
        <v>3678</v>
      </c>
    </row>
    <row r="112" spans="1:11" x14ac:dyDescent="0.35">
      <c r="A112" s="1" t="s">
        <v>0</v>
      </c>
      <c r="B112" s="1" t="s">
        <v>1</v>
      </c>
      <c r="C112" s="1" t="s">
        <v>56</v>
      </c>
      <c r="D112" s="2">
        <v>2017</v>
      </c>
      <c r="E112" s="1">
        <v>2235</v>
      </c>
    </row>
    <row r="113" spans="1:5" x14ac:dyDescent="0.35">
      <c r="A113" s="1" t="s">
        <v>0</v>
      </c>
      <c r="B113" s="1" t="s">
        <v>1</v>
      </c>
      <c r="C113" s="1" t="s">
        <v>57</v>
      </c>
      <c r="D113" s="2">
        <v>2008</v>
      </c>
      <c r="E113" s="1">
        <v>1643</v>
      </c>
    </row>
    <row r="114" spans="1:5" x14ac:dyDescent="0.35">
      <c r="A114" s="1" t="s">
        <v>0</v>
      </c>
      <c r="B114" s="1" t="s">
        <v>1</v>
      </c>
      <c r="C114" s="1" t="s">
        <v>57</v>
      </c>
      <c r="D114" s="2">
        <v>2017</v>
      </c>
      <c r="E114" s="1">
        <v>1494</v>
      </c>
    </row>
    <row r="115" spans="1:5" x14ac:dyDescent="0.35">
      <c r="A115" s="1" t="s">
        <v>0</v>
      </c>
      <c r="B115" s="1" t="s">
        <v>1</v>
      </c>
      <c r="C115" s="1" t="s">
        <v>58</v>
      </c>
      <c r="D115" s="2">
        <v>2008</v>
      </c>
      <c r="E115" s="1">
        <v>199</v>
      </c>
    </row>
    <row r="116" spans="1:5" x14ac:dyDescent="0.35">
      <c r="A116" s="1" t="s">
        <v>0</v>
      </c>
      <c r="B116" s="1" t="s">
        <v>1</v>
      </c>
      <c r="C116" s="1" t="s">
        <v>58</v>
      </c>
      <c r="D116" s="2">
        <v>2017</v>
      </c>
      <c r="E116" s="1">
        <v>157</v>
      </c>
    </row>
    <row r="117" spans="1:5" x14ac:dyDescent="0.35">
      <c r="A117" s="1" t="s">
        <v>0</v>
      </c>
      <c r="B117" s="1" t="s">
        <v>1</v>
      </c>
      <c r="C117" s="1" t="s">
        <v>59</v>
      </c>
      <c r="D117" s="2">
        <v>2008</v>
      </c>
      <c r="E117" s="1">
        <v>789</v>
      </c>
    </row>
    <row r="118" spans="1:5" x14ac:dyDescent="0.35">
      <c r="A118" s="1" t="s">
        <v>0</v>
      </c>
      <c r="B118" s="1" t="s">
        <v>1</v>
      </c>
      <c r="C118" s="1" t="s">
        <v>59</v>
      </c>
      <c r="D118" s="2">
        <v>2017</v>
      </c>
      <c r="E118" s="1">
        <v>243</v>
      </c>
    </row>
    <row r="119" spans="1:5" x14ac:dyDescent="0.35">
      <c r="A119" s="1" t="s">
        <v>0</v>
      </c>
      <c r="B119" s="1" t="s">
        <v>1</v>
      </c>
      <c r="C119" s="1" t="s">
        <v>60</v>
      </c>
      <c r="D119" s="2">
        <v>2008</v>
      </c>
      <c r="E119" s="1">
        <v>2862</v>
      </c>
    </row>
    <row r="120" spans="1:5" x14ac:dyDescent="0.35">
      <c r="A120" s="1" t="s">
        <v>0</v>
      </c>
      <c r="B120" s="1" t="s">
        <v>1</v>
      </c>
      <c r="C120" s="1" t="s">
        <v>60</v>
      </c>
      <c r="D120" s="2">
        <v>2017</v>
      </c>
      <c r="E120" s="1">
        <v>2294</v>
      </c>
    </row>
    <row r="121" spans="1:5" x14ac:dyDescent="0.35">
      <c r="A121" s="1" t="s">
        <v>0</v>
      </c>
      <c r="B121" s="1" t="s">
        <v>1</v>
      </c>
      <c r="C121" s="1" t="s">
        <v>61</v>
      </c>
      <c r="D121" s="2">
        <v>2008</v>
      </c>
      <c r="E121" s="1">
        <v>50</v>
      </c>
    </row>
    <row r="122" spans="1:5" x14ac:dyDescent="0.35">
      <c r="A122" s="1" t="s">
        <v>0</v>
      </c>
      <c r="B122" s="1" t="s">
        <v>1</v>
      </c>
      <c r="C122" s="1" t="s">
        <v>61</v>
      </c>
      <c r="D122" s="2">
        <v>2017</v>
      </c>
      <c r="E122" s="1">
        <v>47</v>
      </c>
    </row>
    <row r="123" spans="1:5" x14ac:dyDescent="0.35">
      <c r="A123" s="1" t="s">
        <v>0</v>
      </c>
      <c r="B123" s="1" t="s">
        <v>1</v>
      </c>
      <c r="C123" s="1" t="s">
        <v>62</v>
      </c>
      <c r="D123" s="2">
        <v>2008</v>
      </c>
      <c r="E123" s="1">
        <v>1158</v>
      </c>
    </row>
    <row r="124" spans="1:5" x14ac:dyDescent="0.35">
      <c r="A124" s="1" t="s">
        <v>0</v>
      </c>
      <c r="B124" s="1" t="s">
        <v>1</v>
      </c>
      <c r="C124" s="1" t="s">
        <v>62</v>
      </c>
      <c r="D124" s="2">
        <v>2017</v>
      </c>
      <c r="E124" s="1">
        <v>859</v>
      </c>
    </row>
    <row r="125" spans="1:5" x14ac:dyDescent="0.35">
      <c r="A125" s="1" t="s">
        <v>0</v>
      </c>
      <c r="B125" s="1" t="s">
        <v>1</v>
      </c>
      <c r="C125" s="1" t="s">
        <v>63</v>
      </c>
      <c r="D125" s="2">
        <v>2008</v>
      </c>
      <c r="E125" s="1">
        <v>944</v>
      </c>
    </row>
    <row r="126" spans="1:5" x14ac:dyDescent="0.35">
      <c r="A126" s="1" t="s">
        <v>0</v>
      </c>
      <c r="B126" s="1" t="s">
        <v>1</v>
      </c>
      <c r="C126" s="1" t="s">
        <v>63</v>
      </c>
      <c r="D126" s="2">
        <v>2017</v>
      </c>
      <c r="E126" s="1">
        <v>948</v>
      </c>
    </row>
    <row r="127" spans="1:5" x14ac:dyDescent="0.35">
      <c r="A127" s="1" t="s">
        <v>0</v>
      </c>
      <c r="B127" s="1" t="s">
        <v>1</v>
      </c>
      <c r="C127" s="1" t="s">
        <v>64</v>
      </c>
      <c r="D127" s="2">
        <v>2008</v>
      </c>
      <c r="E127" s="1">
        <v>1818</v>
      </c>
    </row>
    <row r="128" spans="1:5" x14ac:dyDescent="0.35">
      <c r="A128" s="1" t="s">
        <v>0</v>
      </c>
      <c r="B128" s="1" t="s">
        <v>1</v>
      </c>
      <c r="C128" s="1" t="s">
        <v>64</v>
      </c>
      <c r="D128" s="2">
        <v>2017</v>
      </c>
      <c r="E128" s="1">
        <v>997</v>
      </c>
    </row>
    <row r="129" spans="1:5" x14ac:dyDescent="0.35">
      <c r="A129" s="1" t="s">
        <v>0</v>
      </c>
      <c r="B129" s="1" t="s">
        <v>1</v>
      </c>
      <c r="C129" s="1" t="s">
        <v>65</v>
      </c>
      <c r="D129" s="2">
        <v>2008</v>
      </c>
      <c r="E129" s="1">
        <v>1518</v>
      </c>
    </row>
    <row r="130" spans="1:5" x14ac:dyDescent="0.35">
      <c r="A130" s="1" t="s">
        <v>0</v>
      </c>
      <c r="B130" s="1" t="s">
        <v>1</v>
      </c>
      <c r="C130" s="1" t="s">
        <v>65</v>
      </c>
      <c r="D130" s="2">
        <v>2017</v>
      </c>
      <c r="E130" s="1">
        <v>1845</v>
      </c>
    </row>
    <row r="131" spans="1:5" x14ac:dyDescent="0.35">
      <c r="A131" s="1" t="s">
        <v>0</v>
      </c>
      <c r="B131" s="1" t="s">
        <v>1</v>
      </c>
      <c r="C131" s="1" t="s">
        <v>66</v>
      </c>
      <c r="D131" s="2">
        <v>2008</v>
      </c>
      <c r="E131" s="1">
        <v>992</v>
      </c>
    </row>
    <row r="132" spans="1:5" x14ac:dyDescent="0.35">
      <c r="A132" s="1" t="s">
        <v>0</v>
      </c>
      <c r="B132" s="1" t="s">
        <v>1</v>
      </c>
      <c r="C132" s="1" t="s">
        <v>66</v>
      </c>
      <c r="D132" s="2">
        <v>2017</v>
      </c>
      <c r="E132" s="1">
        <v>481</v>
      </c>
    </row>
    <row r="133" spans="1:5" x14ac:dyDescent="0.35">
      <c r="A133" s="1" t="s">
        <v>0</v>
      </c>
      <c r="B133" s="1" t="s">
        <v>1</v>
      </c>
      <c r="C133" s="1" t="s">
        <v>67</v>
      </c>
      <c r="D133" s="2">
        <v>2008</v>
      </c>
      <c r="E133" s="1">
        <v>1124</v>
      </c>
    </row>
    <row r="134" spans="1:5" x14ac:dyDescent="0.35">
      <c r="A134" s="1" t="s">
        <v>0</v>
      </c>
      <c r="B134" s="1" t="s">
        <v>1</v>
      </c>
      <c r="C134" s="1" t="s">
        <v>67</v>
      </c>
      <c r="D134" s="2">
        <v>2017</v>
      </c>
      <c r="E134" s="1">
        <v>633</v>
      </c>
    </row>
    <row r="135" spans="1:5" x14ac:dyDescent="0.35">
      <c r="A135" s="1" t="s">
        <v>0</v>
      </c>
      <c r="B135" s="1" t="s">
        <v>1</v>
      </c>
      <c r="C135" s="1" t="s">
        <v>68</v>
      </c>
      <c r="D135" s="2">
        <v>2008</v>
      </c>
      <c r="E135" s="1">
        <v>0</v>
      </c>
    </row>
    <row r="136" spans="1:5" x14ac:dyDescent="0.35">
      <c r="A136" s="1" t="s">
        <v>0</v>
      </c>
      <c r="B136" s="1" t="s">
        <v>1</v>
      </c>
      <c r="C136" s="1" t="s">
        <v>68</v>
      </c>
      <c r="D136" s="2">
        <v>2017</v>
      </c>
      <c r="E136" s="1">
        <v>704</v>
      </c>
    </row>
    <row r="137" spans="1:5" x14ac:dyDescent="0.35">
      <c r="A137" s="1" t="s">
        <v>0</v>
      </c>
      <c r="B137" s="1" t="s">
        <v>1</v>
      </c>
      <c r="C137" s="1" t="s">
        <v>69</v>
      </c>
      <c r="D137" s="2">
        <v>2008</v>
      </c>
      <c r="E137" s="1">
        <v>1666</v>
      </c>
    </row>
    <row r="138" spans="1:5" x14ac:dyDescent="0.35">
      <c r="A138" s="1" t="s">
        <v>0</v>
      </c>
      <c r="B138" s="1" t="s">
        <v>1</v>
      </c>
      <c r="C138" s="1" t="s">
        <v>69</v>
      </c>
      <c r="D138" s="2">
        <v>2017</v>
      </c>
      <c r="E138" s="1">
        <v>1397</v>
      </c>
    </row>
    <row r="139" spans="1:5" x14ac:dyDescent="0.35">
      <c r="A139" s="1" t="s">
        <v>0</v>
      </c>
      <c r="B139" s="1" t="s">
        <v>1</v>
      </c>
      <c r="C139" s="1" t="s">
        <v>70</v>
      </c>
      <c r="D139" s="2">
        <v>2008</v>
      </c>
      <c r="E139" s="1">
        <v>1609</v>
      </c>
    </row>
    <row r="140" spans="1:5" x14ac:dyDescent="0.35">
      <c r="A140" s="1" t="s">
        <v>0</v>
      </c>
      <c r="B140" s="1" t="s">
        <v>1</v>
      </c>
      <c r="C140" s="1" t="s">
        <v>70</v>
      </c>
      <c r="D140" s="2">
        <v>2017</v>
      </c>
      <c r="E140" s="1">
        <v>857</v>
      </c>
    </row>
    <row r="141" spans="1:5" x14ac:dyDescent="0.35">
      <c r="A141" s="1" t="s">
        <v>0</v>
      </c>
      <c r="B141" s="1" t="s">
        <v>1</v>
      </c>
      <c r="C141" s="1" t="s">
        <v>71</v>
      </c>
      <c r="D141" s="2">
        <v>2008</v>
      </c>
      <c r="E141" s="1">
        <v>480</v>
      </c>
    </row>
    <row r="142" spans="1:5" x14ac:dyDescent="0.35">
      <c r="A142" s="1" t="s">
        <v>0</v>
      </c>
      <c r="B142" s="1" t="s">
        <v>1</v>
      </c>
      <c r="C142" s="1" t="s">
        <v>71</v>
      </c>
      <c r="D142" s="2">
        <v>2017</v>
      </c>
      <c r="E142" s="1">
        <v>349</v>
      </c>
    </row>
    <row r="143" spans="1:5" x14ac:dyDescent="0.35">
      <c r="A143" s="1" t="s">
        <v>0</v>
      </c>
      <c r="B143" s="1" t="s">
        <v>1</v>
      </c>
      <c r="C143" s="1" t="s">
        <v>72</v>
      </c>
      <c r="D143" s="2">
        <v>2008</v>
      </c>
      <c r="E143" s="1">
        <v>896</v>
      </c>
    </row>
    <row r="144" spans="1:5" x14ac:dyDescent="0.35">
      <c r="A144" s="1" t="s">
        <v>0</v>
      </c>
      <c r="B144" s="1" t="s">
        <v>1</v>
      </c>
      <c r="C144" s="1" t="s">
        <v>72</v>
      </c>
      <c r="D144" s="2">
        <v>2017</v>
      </c>
      <c r="E144" s="1">
        <v>850</v>
      </c>
    </row>
    <row r="145" spans="1:5" x14ac:dyDescent="0.35">
      <c r="A145" s="1" t="s">
        <v>0</v>
      </c>
      <c r="B145" s="1" t="s">
        <v>1</v>
      </c>
      <c r="C145" s="1" t="s">
        <v>73</v>
      </c>
      <c r="D145" s="2">
        <v>2008</v>
      </c>
      <c r="E145" s="1">
        <v>2110</v>
      </c>
    </row>
    <row r="146" spans="1:5" x14ac:dyDescent="0.35">
      <c r="A146" s="1" t="s">
        <v>0</v>
      </c>
      <c r="B146" s="1" t="s">
        <v>1</v>
      </c>
      <c r="C146" s="1" t="s">
        <v>73</v>
      </c>
      <c r="D146" s="2">
        <v>2017</v>
      </c>
      <c r="E146" s="1">
        <v>1491</v>
      </c>
    </row>
    <row r="147" spans="1:5" x14ac:dyDescent="0.35">
      <c r="A147" s="1" t="s">
        <v>0</v>
      </c>
      <c r="B147" s="1" t="s">
        <v>1</v>
      </c>
      <c r="C147" s="1" t="s">
        <v>74</v>
      </c>
      <c r="D147" s="2">
        <v>2008</v>
      </c>
      <c r="E147" s="1">
        <v>1498</v>
      </c>
    </row>
    <row r="148" spans="1:5" x14ac:dyDescent="0.35">
      <c r="A148" s="1" t="s">
        <v>0</v>
      </c>
      <c r="B148" s="1" t="s">
        <v>1</v>
      </c>
      <c r="C148" s="1" t="s">
        <v>74</v>
      </c>
      <c r="D148" s="2">
        <v>2017</v>
      </c>
      <c r="E148" s="1">
        <v>639</v>
      </c>
    </row>
    <row r="149" spans="1:5" x14ac:dyDescent="0.35">
      <c r="A149" s="1" t="s">
        <v>0</v>
      </c>
      <c r="B149" s="1" t="s">
        <v>1</v>
      </c>
      <c r="C149" s="1" t="s">
        <v>75</v>
      </c>
      <c r="D149" s="2">
        <v>2008</v>
      </c>
      <c r="E149" s="1">
        <v>470</v>
      </c>
    </row>
    <row r="150" spans="1:5" x14ac:dyDescent="0.35">
      <c r="A150" s="1" t="s">
        <v>0</v>
      </c>
      <c r="B150" s="1" t="s">
        <v>1</v>
      </c>
      <c r="C150" s="1" t="s">
        <v>75</v>
      </c>
      <c r="D150" s="2">
        <v>2017</v>
      </c>
      <c r="E150" s="1">
        <v>295</v>
      </c>
    </row>
    <row r="151" spans="1:5" x14ac:dyDescent="0.35">
      <c r="A151" s="1" t="s">
        <v>0</v>
      </c>
      <c r="B151" s="1" t="s">
        <v>1</v>
      </c>
      <c r="C151" s="1" t="s">
        <v>76</v>
      </c>
      <c r="D151" s="2">
        <v>2008</v>
      </c>
      <c r="E151" s="1">
        <v>0</v>
      </c>
    </row>
    <row r="152" spans="1:5" x14ac:dyDescent="0.35">
      <c r="A152" s="1" t="s">
        <v>0</v>
      </c>
      <c r="B152" s="1" t="s">
        <v>1</v>
      </c>
      <c r="C152" s="1" t="s">
        <v>76</v>
      </c>
      <c r="D152" s="2">
        <v>2017</v>
      </c>
      <c r="E152" s="1">
        <v>1120</v>
      </c>
    </row>
    <row r="153" spans="1:5" x14ac:dyDescent="0.35">
      <c r="A153" s="1" t="s">
        <v>0</v>
      </c>
      <c r="B153" s="1" t="s">
        <v>1</v>
      </c>
      <c r="C153" s="1" t="s">
        <v>77</v>
      </c>
      <c r="D153" s="2">
        <v>2008</v>
      </c>
      <c r="E153" s="1">
        <v>0</v>
      </c>
    </row>
    <row r="154" spans="1:5" x14ac:dyDescent="0.35">
      <c r="A154" s="1" t="s">
        <v>0</v>
      </c>
      <c r="B154" s="1" t="s">
        <v>1</v>
      </c>
      <c r="C154" s="1" t="s">
        <v>77</v>
      </c>
      <c r="D154" s="2">
        <v>2017</v>
      </c>
      <c r="E154" s="1">
        <v>138</v>
      </c>
    </row>
    <row r="155" spans="1:5" x14ac:dyDescent="0.35">
      <c r="A155" s="1" t="s">
        <v>0</v>
      </c>
      <c r="B155" s="1" t="s">
        <v>1</v>
      </c>
      <c r="C155" s="1" t="s">
        <v>78</v>
      </c>
      <c r="D155" s="2">
        <v>2008</v>
      </c>
      <c r="E155" s="1">
        <v>1643</v>
      </c>
    </row>
    <row r="156" spans="1:5" x14ac:dyDescent="0.35">
      <c r="A156" s="1" t="s">
        <v>0</v>
      </c>
      <c r="B156" s="1" t="s">
        <v>1</v>
      </c>
      <c r="C156" s="1" t="s">
        <v>78</v>
      </c>
      <c r="D156" s="2">
        <v>2017</v>
      </c>
      <c r="E156" s="1">
        <v>1768</v>
      </c>
    </row>
    <row r="157" spans="1:5" x14ac:dyDescent="0.35">
      <c r="A157" s="1" t="s">
        <v>0</v>
      </c>
      <c r="B157" s="1" t="s">
        <v>1</v>
      </c>
      <c r="C157" s="1" t="s">
        <v>79</v>
      </c>
      <c r="D157" s="2">
        <v>2008</v>
      </c>
      <c r="E157" s="1">
        <v>1030</v>
      </c>
    </row>
    <row r="158" spans="1:5" x14ac:dyDescent="0.35">
      <c r="A158" s="1" t="s">
        <v>0</v>
      </c>
      <c r="B158" s="1" t="s">
        <v>1</v>
      </c>
      <c r="C158" s="1" t="s">
        <v>79</v>
      </c>
      <c r="D158" s="2">
        <v>2017</v>
      </c>
      <c r="E158" s="1">
        <v>882</v>
      </c>
    </row>
    <row r="159" spans="1:5" x14ac:dyDescent="0.35">
      <c r="A159" s="1" t="s">
        <v>0</v>
      </c>
      <c r="B159" s="1" t="s">
        <v>1</v>
      </c>
      <c r="C159" s="1" t="s">
        <v>80</v>
      </c>
      <c r="D159" s="2">
        <v>2008</v>
      </c>
      <c r="E159" s="1">
        <v>0</v>
      </c>
    </row>
    <row r="160" spans="1:5" x14ac:dyDescent="0.35">
      <c r="A160" s="1" t="s">
        <v>0</v>
      </c>
      <c r="B160" s="1" t="s">
        <v>1</v>
      </c>
      <c r="C160" s="1" t="s">
        <v>80</v>
      </c>
      <c r="D160" s="2">
        <v>2017</v>
      </c>
      <c r="E160" s="1">
        <v>882</v>
      </c>
    </row>
    <row r="161" spans="1:5" x14ac:dyDescent="0.35">
      <c r="A161" s="1" t="s">
        <v>0</v>
      </c>
      <c r="B161" s="1" t="s">
        <v>1</v>
      </c>
      <c r="C161" s="1" t="s">
        <v>81</v>
      </c>
      <c r="D161" s="2">
        <v>2008</v>
      </c>
      <c r="E161" s="1">
        <v>5316</v>
      </c>
    </row>
    <row r="162" spans="1:5" x14ac:dyDescent="0.35">
      <c r="A162" s="1" t="s">
        <v>0</v>
      </c>
      <c r="B162" s="1" t="s">
        <v>1</v>
      </c>
      <c r="C162" s="1" t="s">
        <v>81</v>
      </c>
      <c r="D162" s="2">
        <v>2017</v>
      </c>
      <c r="E162" s="1">
        <v>3044</v>
      </c>
    </row>
    <row r="163" spans="1:5" x14ac:dyDescent="0.35">
      <c r="A163" s="1" t="s">
        <v>0</v>
      </c>
      <c r="B163" s="1" t="s">
        <v>1</v>
      </c>
      <c r="C163" s="1" t="s">
        <v>82</v>
      </c>
      <c r="D163" s="2">
        <v>2008</v>
      </c>
      <c r="E163" s="1">
        <v>1321</v>
      </c>
    </row>
    <row r="164" spans="1:5" x14ac:dyDescent="0.35">
      <c r="A164" s="1" t="s">
        <v>0</v>
      </c>
      <c r="B164" s="1" t="s">
        <v>1</v>
      </c>
      <c r="C164" s="1" t="s">
        <v>82</v>
      </c>
      <c r="D164" s="2">
        <v>2017</v>
      </c>
      <c r="E164" s="1">
        <v>1251</v>
      </c>
    </row>
    <row r="165" spans="1:5" x14ac:dyDescent="0.35">
      <c r="A165" s="1" t="s">
        <v>0</v>
      </c>
      <c r="B165" s="1" t="s">
        <v>1</v>
      </c>
      <c r="C165" s="1" t="s">
        <v>83</v>
      </c>
      <c r="D165" s="2">
        <v>2008</v>
      </c>
      <c r="E165" s="1">
        <v>1045</v>
      </c>
    </row>
    <row r="166" spans="1:5" x14ac:dyDescent="0.35">
      <c r="A166" s="1" t="s">
        <v>0</v>
      </c>
      <c r="B166" s="1" t="s">
        <v>1</v>
      </c>
      <c r="C166" s="1" t="s">
        <v>83</v>
      </c>
      <c r="D166" s="2">
        <v>2017</v>
      </c>
      <c r="E166" s="1">
        <v>865</v>
      </c>
    </row>
    <row r="167" spans="1:5" x14ac:dyDescent="0.35">
      <c r="A167" s="1" t="s">
        <v>0</v>
      </c>
      <c r="B167" s="1" t="s">
        <v>1</v>
      </c>
      <c r="C167" s="1" t="s">
        <v>84</v>
      </c>
      <c r="D167" s="2">
        <v>2008</v>
      </c>
      <c r="E167" s="1">
        <v>598</v>
      </c>
    </row>
    <row r="168" spans="1:5" x14ac:dyDescent="0.35">
      <c r="A168" s="1" t="s">
        <v>0</v>
      </c>
      <c r="B168" s="1" t="s">
        <v>1</v>
      </c>
      <c r="C168" s="1" t="s">
        <v>84</v>
      </c>
      <c r="D168" s="2">
        <v>2017</v>
      </c>
      <c r="E168" s="1">
        <v>604</v>
      </c>
    </row>
    <row r="169" spans="1:5" x14ac:dyDescent="0.35">
      <c r="A169" s="1" t="s">
        <v>0</v>
      </c>
      <c r="B169" s="1" t="s">
        <v>1</v>
      </c>
      <c r="C169" s="1" t="s">
        <v>85</v>
      </c>
      <c r="D169" s="2">
        <v>2008</v>
      </c>
      <c r="E169" s="1">
        <v>550</v>
      </c>
    </row>
    <row r="170" spans="1:5" x14ac:dyDescent="0.35">
      <c r="A170" s="1" t="s">
        <v>0</v>
      </c>
      <c r="B170" s="1" t="s">
        <v>1</v>
      </c>
      <c r="C170" s="1" t="s">
        <v>85</v>
      </c>
      <c r="D170" s="2">
        <v>2017</v>
      </c>
      <c r="E170" s="1">
        <v>340</v>
      </c>
    </row>
    <row r="171" spans="1:5" x14ac:dyDescent="0.35">
      <c r="A171" s="1" t="s">
        <v>0</v>
      </c>
      <c r="B171" s="1" t="s">
        <v>1</v>
      </c>
      <c r="C171" s="1" t="s">
        <v>86</v>
      </c>
      <c r="D171" s="2">
        <v>2008</v>
      </c>
      <c r="E171" s="1">
        <v>1119</v>
      </c>
    </row>
    <row r="172" spans="1:5" x14ac:dyDescent="0.35">
      <c r="A172" s="1" t="s">
        <v>0</v>
      </c>
      <c r="B172" s="1" t="s">
        <v>1</v>
      </c>
      <c r="C172" s="1" t="s">
        <v>86</v>
      </c>
      <c r="D172" s="2">
        <v>2017</v>
      </c>
      <c r="E172" s="1">
        <v>1087</v>
      </c>
    </row>
    <row r="173" spans="1:5" x14ac:dyDescent="0.35">
      <c r="A173" s="1" t="s">
        <v>0</v>
      </c>
      <c r="B173" s="1" t="s">
        <v>1</v>
      </c>
      <c r="C173" s="1" t="s">
        <v>87</v>
      </c>
      <c r="D173" s="2">
        <v>2008</v>
      </c>
      <c r="E173" s="1">
        <v>692</v>
      </c>
    </row>
    <row r="174" spans="1:5" x14ac:dyDescent="0.35">
      <c r="A174" s="1" t="s">
        <v>0</v>
      </c>
      <c r="B174" s="1" t="s">
        <v>1</v>
      </c>
      <c r="C174" s="1" t="s">
        <v>87</v>
      </c>
      <c r="D174" s="2">
        <v>2017</v>
      </c>
      <c r="E174" s="1">
        <v>681</v>
      </c>
    </row>
    <row r="175" spans="1:5" x14ac:dyDescent="0.35">
      <c r="A175" s="1" t="s">
        <v>0</v>
      </c>
      <c r="B175" s="1" t="s">
        <v>1</v>
      </c>
      <c r="C175" s="1" t="s">
        <v>88</v>
      </c>
      <c r="D175" s="2">
        <v>2008</v>
      </c>
      <c r="E175" s="1">
        <v>425</v>
      </c>
    </row>
    <row r="176" spans="1:5" x14ac:dyDescent="0.35">
      <c r="A176" s="1" t="s">
        <v>0</v>
      </c>
      <c r="B176" s="1" t="s">
        <v>1</v>
      </c>
      <c r="C176" s="1" t="s">
        <v>88</v>
      </c>
      <c r="D176" s="2">
        <v>2017</v>
      </c>
      <c r="E176" s="1">
        <v>228</v>
      </c>
    </row>
    <row r="177" spans="1:5" x14ac:dyDescent="0.35">
      <c r="A177" s="1" t="s">
        <v>0</v>
      </c>
      <c r="B177" s="1" t="s">
        <v>1</v>
      </c>
      <c r="C177" s="1" t="s">
        <v>89</v>
      </c>
      <c r="D177" s="2">
        <v>2008</v>
      </c>
      <c r="E177" s="1">
        <v>2053</v>
      </c>
    </row>
    <row r="178" spans="1:5" x14ac:dyDescent="0.35">
      <c r="A178" s="1" t="s">
        <v>0</v>
      </c>
      <c r="B178" s="1" t="s">
        <v>1</v>
      </c>
      <c r="C178" s="1" t="s">
        <v>89</v>
      </c>
      <c r="D178" s="2">
        <v>2017</v>
      </c>
      <c r="E178" s="1">
        <v>935</v>
      </c>
    </row>
    <row r="179" spans="1:5" x14ac:dyDescent="0.35">
      <c r="A179" s="1" t="s">
        <v>0</v>
      </c>
      <c r="B179" s="1" t="s">
        <v>1</v>
      </c>
      <c r="C179" s="1" t="s">
        <v>90</v>
      </c>
      <c r="D179" s="2">
        <v>2008</v>
      </c>
      <c r="E179" s="1">
        <v>1100</v>
      </c>
    </row>
    <row r="180" spans="1:5" x14ac:dyDescent="0.35">
      <c r="A180" s="1" t="s">
        <v>0</v>
      </c>
      <c r="B180" s="1" t="s">
        <v>1</v>
      </c>
      <c r="C180" s="1" t="s">
        <v>90</v>
      </c>
      <c r="D180" s="2">
        <v>2017</v>
      </c>
      <c r="E180" s="1">
        <v>580</v>
      </c>
    </row>
    <row r="181" spans="1:5" x14ac:dyDescent="0.35">
      <c r="A181" s="1" t="s">
        <v>0</v>
      </c>
      <c r="B181" s="1" t="s">
        <v>1</v>
      </c>
      <c r="C181" s="1" t="s">
        <v>91</v>
      </c>
      <c r="D181" s="2">
        <v>2008</v>
      </c>
      <c r="E181" s="1">
        <v>2353</v>
      </c>
    </row>
    <row r="182" spans="1:5" x14ac:dyDescent="0.35">
      <c r="A182" s="1" t="s">
        <v>0</v>
      </c>
      <c r="B182" s="1" t="s">
        <v>1</v>
      </c>
      <c r="C182" s="1" t="s">
        <v>91</v>
      </c>
      <c r="D182" s="2">
        <v>2017</v>
      </c>
      <c r="E182" s="1">
        <v>1493</v>
      </c>
    </row>
    <row r="183" spans="1:5" x14ac:dyDescent="0.35">
      <c r="A183" s="1" t="s">
        <v>0</v>
      </c>
      <c r="B183" s="1" t="s">
        <v>1</v>
      </c>
      <c r="C183" s="1" t="s">
        <v>92</v>
      </c>
      <c r="D183" s="2">
        <v>2008</v>
      </c>
      <c r="E183" s="1">
        <v>1601</v>
      </c>
    </row>
    <row r="184" spans="1:5" x14ac:dyDescent="0.35">
      <c r="A184" s="1" t="s">
        <v>0</v>
      </c>
      <c r="B184" s="1" t="s">
        <v>1</v>
      </c>
      <c r="C184" s="1" t="s">
        <v>92</v>
      </c>
      <c r="D184" s="2">
        <v>2017</v>
      </c>
      <c r="E184" s="1">
        <v>945</v>
      </c>
    </row>
    <row r="185" spans="1:5" x14ac:dyDescent="0.35">
      <c r="A185" s="1" t="s">
        <v>0</v>
      </c>
      <c r="B185" s="1" t="s">
        <v>1</v>
      </c>
      <c r="C185" s="1" t="s">
        <v>93</v>
      </c>
      <c r="D185" s="2">
        <v>2008</v>
      </c>
      <c r="E185" s="1">
        <v>0</v>
      </c>
    </row>
    <row r="186" spans="1:5" x14ac:dyDescent="0.35">
      <c r="A186" s="1" t="s">
        <v>0</v>
      </c>
      <c r="B186" s="1" t="s">
        <v>1</v>
      </c>
      <c r="C186" s="1" t="s">
        <v>93</v>
      </c>
      <c r="D186" s="2">
        <v>2017</v>
      </c>
      <c r="E186" s="1">
        <v>916</v>
      </c>
    </row>
    <row r="187" spans="1:5" x14ac:dyDescent="0.35">
      <c r="A187" s="1" t="s">
        <v>0</v>
      </c>
      <c r="B187" s="1" t="s">
        <v>1</v>
      </c>
      <c r="C187" s="1" t="s">
        <v>94</v>
      </c>
      <c r="D187" s="2">
        <v>2008</v>
      </c>
      <c r="E187" s="1">
        <v>70</v>
      </c>
    </row>
    <row r="188" spans="1:5" x14ac:dyDescent="0.35">
      <c r="A188" s="1" t="s">
        <v>0</v>
      </c>
      <c r="B188" s="1" t="s">
        <v>1</v>
      </c>
      <c r="C188" s="1" t="s">
        <v>94</v>
      </c>
      <c r="D188" s="2">
        <v>2017</v>
      </c>
      <c r="E188" s="1">
        <v>47</v>
      </c>
    </row>
    <row r="189" spans="1:5" x14ac:dyDescent="0.35">
      <c r="A189" s="1" t="s">
        <v>0</v>
      </c>
      <c r="B189" s="1" t="s">
        <v>1</v>
      </c>
      <c r="C189" s="1" t="s">
        <v>95</v>
      </c>
      <c r="D189" s="2">
        <v>2008</v>
      </c>
      <c r="E189" s="1">
        <v>975</v>
      </c>
    </row>
    <row r="190" spans="1:5" x14ac:dyDescent="0.35">
      <c r="A190" s="1" t="s">
        <v>0</v>
      </c>
      <c r="B190" s="1" t="s">
        <v>1</v>
      </c>
      <c r="C190" s="1" t="s">
        <v>95</v>
      </c>
      <c r="D190" s="2">
        <v>2017</v>
      </c>
      <c r="E190" s="1">
        <v>785</v>
      </c>
    </row>
    <row r="191" spans="1:5" x14ac:dyDescent="0.35">
      <c r="A191" s="1" t="s">
        <v>0</v>
      </c>
      <c r="B191" s="1" t="s">
        <v>1</v>
      </c>
      <c r="C191" s="1" t="s">
        <v>96</v>
      </c>
      <c r="D191" s="2">
        <v>2008</v>
      </c>
      <c r="E191" s="1">
        <v>430</v>
      </c>
    </row>
    <row r="192" spans="1:5" x14ac:dyDescent="0.35">
      <c r="A192" s="1" t="s">
        <v>0</v>
      </c>
      <c r="B192" s="1" t="s">
        <v>1</v>
      </c>
      <c r="C192" s="1" t="s">
        <v>96</v>
      </c>
      <c r="D192" s="2">
        <v>2017</v>
      </c>
      <c r="E192" s="1">
        <v>248</v>
      </c>
    </row>
    <row r="193" spans="1:5" x14ac:dyDescent="0.35">
      <c r="A193" s="1" t="s">
        <v>0</v>
      </c>
      <c r="B193" s="1" t="s">
        <v>1</v>
      </c>
      <c r="C193" s="1" t="s">
        <v>97</v>
      </c>
      <c r="D193" s="2">
        <v>2008</v>
      </c>
      <c r="E193" s="1">
        <v>827</v>
      </c>
    </row>
    <row r="194" spans="1:5" x14ac:dyDescent="0.35">
      <c r="A194" s="1" t="s">
        <v>0</v>
      </c>
      <c r="B194" s="1" t="s">
        <v>1</v>
      </c>
      <c r="C194" s="1" t="s">
        <v>97</v>
      </c>
      <c r="D194" s="2">
        <v>2017</v>
      </c>
      <c r="E194" s="1">
        <v>341</v>
      </c>
    </row>
    <row r="195" spans="1:5" x14ac:dyDescent="0.35">
      <c r="A195" s="1" t="s">
        <v>0</v>
      </c>
      <c r="B195" s="1" t="s">
        <v>1</v>
      </c>
      <c r="C195" s="1" t="s">
        <v>98</v>
      </c>
      <c r="D195" s="2">
        <v>2008</v>
      </c>
      <c r="E195" s="1">
        <v>834</v>
      </c>
    </row>
    <row r="196" spans="1:5" x14ac:dyDescent="0.35">
      <c r="A196" s="1" t="s">
        <v>0</v>
      </c>
      <c r="B196" s="1" t="s">
        <v>1</v>
      </c>
      <c r="C196" s="1" t="s">
        <v>98</v>
      </c>
      <c r="D196" s="2">
        <v>2017</v>
      </c>
      <c r="E196" s="1">
        <v>862</v>
      </c>
    </row>
    <row r="197" spans="1:5" x14ac:dyDescent="0.35">
      <c r="A197" s="1" t="s">
        <v>0</v>
      </c>
      <c r="B197" s="1" t="s">
        <v>1</v>
      </c>
      <c r="C197" s="1" t="s">
        <v>99</v>
      </c>
      <c r="D197" s="2">
        <v>2008</v>
      </c>
      <c r="E197" s="1">
        <v>1224</v>
      </c>
    </row>
    <row r="198" spans="1:5" x14ac:dyDescent="0.35">
      <c r="A198" s="1" t="s">
        <v>0</v>
      </c>
      <c r="B198" s="1" t="s">
        <v>1</v>
      </c>
      <c r="C198" s="1" t="s">
        <v>99</v>
      </c>
      <c r="D198" s="2">
        <v>2017</v>
      </c>
      <c r="E198" s="1">
        <v>466</v>
      </c>
    </row>
    <row r="199" spans="1:5" x14ac:dyDescent="0.35">
      <c r="A199" s="1" t="s">
        <v>0</v>
      </c>
      <c r="B199" s="1" t="s">
        <v>1</v>
      </c>
      <c r="C199" s="1" t="s">
        <v>100</v>
      </c>
      <c r="D199" s="2">
        <v>2008</v>
      </c>
      <c r="E199" s="1">
        <v>5587</v>
      </c>
    </row>
    <row r="200" spans="1:5" x14ac:dyDescent="0.35">
      <c r="A200" s="1" t="s">
        <v>0</v>
      </c>
      <c r="B200" s="1" t="s">
        <v>1</v>
      </c>
      <c r="C200" s="1" t="s">
        <v>100</v>
      </c>
      <c r="D200" s="2">
        <v>2017</v>
      </c>
      <c r="E200" s="1">
        <v>2818</v>
      </c>
    </row>
    <row r="201" spans="1:5" x14ac:dyDescent="0.35">
      <c r="A201" s="1" t="s">
        <v>0</v>
      </c>
      <c r="B201" s="1" t="s">
        <v>101</v>
      </c>
      <c r="C201" s="1" t="s">
        <v>2</v>
      </c>
      <c r="D201" s="2">
        <v>2008</v>
      </c>
      <c r="E201" s="1">
        <v>131840</v>
      </c>
    </row>
    <row r="202" spans="1:5" x14ac:dyDescent="0.35">
      <c r="A202" s="1" t="s">
        <v>0</v>
      </c>
      <c r="B202" s="1" t="s">
        <v>101</v>
      </c>
      <c r="C202" s="1" t="s">
        <v>2</v>
      </c>
      <c r="D202" s="2">
        <v>2017</v>
      </c>
      <c r="E202" s="1">
        <v>89227</v>
      </c>
    </row>
    <row r="203" spans="1:5" x14ac:dyDescent="0.35">
      <c r="A203" s="1" t="s">
        <v>0</v>
      </c>
      <c r="B203" s="1" t="s">
        <v>101</v>
      </c>
      <c r="C203" s="1" t="s">
        <v>3</v>
      </c>
      <c r="D203" s="2">
        <v>2008</v>
      </c>
      <c r="E203" s="1">
        <v>9563</v>
      </c>
    </row>
    <row r="204" spans="1:5" x14ac:dyDescent="0.35">
      <c r="A204" s="1" t="s">
        <v>0</v>
      </c>
      <c r="B204" s="1" t="s">
        <v>101</v>
      </c>
      <c r="C204" s="1" t="s">
        <v>3</v>
      </c>
      <c r="D204" s="2">
        <v>2017</v>
      </c>
      <c r="E204" s="1">
        <v>5011</v>
      </c>
    </row>
    <row r="205" spans="1:5" x14ac:dyDescent="0.35">
      <c r="A205" s="1" t="s">
        <v>0</v>
      </c>
      <c r="B205" s="1" t="s">
        <v>101</v>
      </c>
      <c r="C205" s="1" t="s">
        <v>4</v>
      </c>
      <c r="D205" s="2">
        <v>2008</v>
      </c>
      <c r="E205" s="1">
        <v>2664</v>
      </c>
    </row>
    <row r="206" spans="1:5" x14ac:dyDescent="0.35">
      <c r="A206" s="1" t="s">
        <v>0</v>
      </c>
      <c r="B206" s="1" t="s">
        <v>101</v>
      </c>
      <c r="C206" s="1" t="s">
        <v>4</v>
      </c>
      <c r="D206" s="2">
        <v>2017</v>
      </c>
      <c r="E206" s="1">
        <v>1566</v>
      </c>
    </row>
    <row r="207" spans="1:5" x14ac:dyDescent="0.35">
      <c r="A207" s="1" t="s">
        <v>0</v>
      </c>
      <c r="B207" s="1" t="s">
        <v>101</v>
      </c>
      <c r="C207" s="1" t="s">
        <v>5</v>
      </c>
      <c r="D207" s="2">
        <v>2008</v>
      </c>
      <c r="E207" s="1">
        <v>0</v>
      </c>
    </row>
    <row r="208" spans="1:5" x14ac:dyDescent="0.35">
      <c r="A208" s="1" t="s">
        <v>0</v>
      </c>
      <c r="B208" s="1" t="s">
        <v>101</v>
      </c>
      <c r="C208" s="1" t="s">
        <v>5</v>
      </c>
      <c r="D208" s="2">
        <v>2017</v>
      </c>
      <c r="E208" s="1">
        <v>331</v>
      </c>
    </row>
    <row r="209" spans="1:5" x14ac:dyDescent="0.35">
      <c r="A209" s="1" t="s">
        <v>0</v>
      </c>
      <c r="B209" s="1" t="s">
        <v>101</v>
      </c>
      <c r="C209" s="1" t="s">
        <v>6</v>
      </c>
      <c r="D209" s="2">
        <v>2008</v>
      </c>
      <c r="E209" s="1">
        <v>911</v>
      </c>
    </row>
    <row r="210" spans="1:5" x14ac:dyDescent="0.35">
      <c r="A210" s="1" t="s">
        <v>0</v>
      </c>
      <c r="B210" s="1" t="s">
        <v>101</v>
      </c>
      <c r="C210" s="1" t="s">
        <v>6</v>
      </c>
      <c r="D210" s="2">
        <v>2017</v>
      </c>
      <c r="E210" s="1">
        <v>932</v>
      </c>
    </row>
    <row r="211" spans="1:5" x14ac:dyDescent="0.35">
      <c r="A211" s="1" t="s">
        <v>0</v>
      </c>
      <c r="B211" s="1" t="s">
        <v>101</v>
      </c>
      <c r="C211" s="1" t="s">
        <v>7</v>
      </c>
      <c r="D211" s="2">
        <v>2008</v>
      </c>
      <c r="E211" s="1">
        <v>233</v>
      </c>
    </row>
    <row r="212" spans="1:5" x14ac:dyDescent="0.35">
      <c r="A212" s="1" t="s">
        <v>0</v>
      </c>
      <c r="B212" s="1" t="s">
        <v>101</v>
      </c>
      <c r="C212" s="1" t="s">
        <v>7</v>
      </c>
      <c r="D212" s="2">
        <v>2017</v>
      </c>
      <c r="E212" s="1">
        <v>245</v>
      </c>
    </row>
    <row r="213" spans="1:5" x14ac:dyDescent="0.35">
      <c r="A213" s="1" t="s">
        <v>0</v>
      </c>
      <c r="B213" s="1" t="s">
        <v>101</v>
      </c>
      <c r="C213" s="1" t="s">
        <v>8</v>
      </c>
      <c r="D213" s="2">
        <v>2008</v>
      </c>
      <c r="E213" s="1">
        <v>966</v>
      </c>
    </row>
    <row r="214" spans="1:5" x14ac:dyDescent="0.35">
      <c r="A214" s="1" t="s">
        <v>0</v>
      </c>
      <c r="B214" s="1" t="s">
        <v>101</v>
      </c>
      <c r="C214" s="1" t="s">
        <v>8</v>
      </c>
      <c r="D214" s="2">
        <v>2017</v>
      </c>
      <c r="E214" s="1">
        <v>1026</v>
      </c>
    </row>
    <row r="215" spans="1:5" x14ac:dyDescent="0.35">
      <c r="A215" s="1" t="s">
        <v>0</v>
      </c>
      <c r="B215" s="1" t="s">
        <v>101</v>
      </c>
      <c r="C215" s="1" t="s">
        <v>9</v>
      </c>
      <c r="D215" s="2">
        <v>2008</v>
      </c>
      <c r="E215" s="1">
        <v>872</v>
      </c>
    </row>
    <row r="216" spans="1:5" x14ac:dyDescent="0.35">
      <c r="A216" s="1" t="s">
        <v>0</v>
      </c>
      <c r="B216" s="1" t="s">
        <v>101</v>
      </c>
      <c r="C216" s="1" t="s">
        <v>9</v>
      </c>
      <c r="D216" s="2">
        <v>2017</v>
      </c>
      <c r="E216" s="1">
        <v>852</v>
      </c>
    </row>
    <row r="217" spans="1:5" x14ac:dyDescent="0.35">
      <c r="A217" s="1" t="s">
        <v>0</v>
      </c>
      <c r="B217" s="1" t="s">
        <v>101</v>
      </c>
      <c r="C217" s="1" t="s">
        <v>10</v>
      </c>
      <c r="D217" s="2">
        <v>2008</v>
      </c>
      <c r="E217" s="1">
        <v>3536</v>
      </c>
    </row>
    <row r="218" spans="1:5" x14ac:dyDescent="0.35">
      <c r="A218" s="1" t="s">
        <v>0</v>
      </c>
      <c r="B218" s="1" t="s">
        <v>101</v>
      </c>
      <c r="C218" s="1" t="s">
        <v>10</v>
      </c>
      <c r="D218" s="2">
        <v>2017</v>
      </c>
      <c r="E218" s="1">
        <v>1259</v>
      </c>
    </row>
    <row r="219" spans="1:5" x14ac:dyDescent="0.35">
      <c r="A219" s="1" t="s">
        <v>0</v>
      </c>
      <c r="B219" s="1" t="s">
        <v>101</v>
      </c>
      <c r="C219" s="1" t="s">
        <v>11</v>
      </c>
      <c r="D219" s="2">
        <v>2008</v>
      </c>
      <c r="E219" s="1">
        <v>1604</v>
      </c>
    </row>
    <row r="220" spans="1:5" x14ac:dyDescent="0.35">
      <c r="A220" s="1" t="s">
        <v>0</v>
      </c>
      <c r="B220" s="1" t="s">
        <v>101</v>
      </c>
      <c r="C220" s="1" t="s">
        <v>11</v>
      </c>
      <c r="D220" s="2">
        <v>2017</v>
      </c>
      <c r="E220" s="1">
        <v>1348</v>
      </c>
    </row>
    <row r="221" spans="1:5" x14ac:dyDescent="0.35">
      <c r="A221" s="1" t="s">
        <v>0</v>
      </c>
      <c r="B221" s="1" t="s">
        <v>101</v>
      </c>
      <c r="C221" s="1" t="s">
        <v>12</v>
      </c>
      <c r="D221" s="2">
        <v>2008</v>
      </c>
      <c r="E221" s="1">
        <v>376</v>
      </c>
    </row>
    <row r="222" spans="1:5" x14ac:dyDescent="0.35">
      <c r="A222" s="1" t="s">
        <v>0</v>
      </c>
      <c r="B222" s="1" t="s">
        <v>101</v>
      </c>
      <c r="C222" s="1" t="s">
        <v>12</v>
      </c>
      <c r="D222" s="2">
        <v>2017</v>
      </c>
      <c r="E222" s="1">
        <v>209</v>
      </c>
    </row>
    <row r="223" spans="1:5" x14ac:dyDescent="0.35">
      <c r="A223" s="1" t="s">
        <v>0</v>
      </c>
      <c r="B223" s="1" t="s">
        <v>101</v>
      </c>
      <c r="C223" s="1" t="s">
        <v>13</v>
      </c>
      <c r="D223" s="2">
        <v>2008</v>
      </c>
      <c r="E223" s="1">
        <v>800</v>
      </c>
    </row>
    <row r="224" spans="1:5" x14ac:dyDescent="0.35">
      <c r="A224" s="1" t="s">
        <v>0</v>
      </c>
      <c r="B224" s="1" t="s">
        <v>101</v>
      </c>
      <c r="C224" s="1" t="s">
        <v>13</v>
      </c>
      <c r="D224" s="2">
        <v>2017</v>
      </c>
      <c r="E224" s="1">
        <v>553</v>
      </c>
    </row>
    <row r="225" spans="1:5" x14ac:dyDescent="0.35">
      <c r="A225" s="1" t="s">
        <v>0</v>
      </c>
      <c r="B225" s="1" t="s">
        <v>101</v>
      </c>
      <c r="C225" s="1" t="s">
        <v>14</v>
      </c>
      <c r="D225" s="2">
        <v>2008</v>
      </c>
      <c r="E225" s="1">
        <v>1064</v>
      </c>
    </row>
    <row r="226" spans="1:5" x14ac:dyDescent="0.35">
      <c r="A226" s="1" t="s">
        <v>0</v>
      </c>
      <c r="B226" s="1" t="s">
        <v>101</v>
      </c>
      <c r="C226" s="1" t="s">
        <v>14</v>
      </c>
      <c r="D226" s="2">
        <v>2017</v>
      </c>
      <c r="E226" s="1">
        <v>1113</v>
      </c>
    </row>
    <row r="227" spans="1:5" x14ac:dyDescent="0.35">
      <c r="A227" s="1" t="s">
        <v>0</v>
      </c>
      <c r="B227" s="1" t="s">
        <v>101</v>
      </c>
      <c r="C227" s="1" t="s">
        <v>15</v>
      </c>
      <c r="D227" s="2">
        <v>2008</v>
      </c>
      <c r="E227" s="1">
        <v>793</v>
      </c>
    </row>
    <row r="228" spans="1:5" x14ac:dyDescent="0.35">
      <c r="A228" s="1" t="s">
        <v>0</v>
      </c>
      <c r="B228" s="1" t="s">
        <v>101</v>
      </c>
      <c r="C228" s="1" t="s">
        <v>15</v>
      </c>
      <c r="D228" s="2">
        <v>2017</v>
      </c>
      <c r="E228" s="1">
        <v>837</v>
      </c>
    </row>
    <row r="229" spans="1:5" x14ac:dyDescent="0.35">
      <c r="A229" s="1" t="s">
        <v>0</v>
      </c>
      <c r="B229" s="1" t="s">
        <v>101</v>
      </c>
      <c r="C229" s="1" t="s">
        <v>16</v>
      </c>
      <c r="D229" s="2">
        <v>2008</v>
      </c>
      <c r="E229" s="1">
        <v>193</v>
      </c>
    </row>
    <row r="230" spans="1:5" x14ac:dyDescent="0.35">
      <c r="A230" s="1" t="s">
        <v>0</v>
      </c>
      <c r="B230" s="1" t="s">
        <v>101</v>
      </c>
      <c r="C230" s="1" t="s">
        <v>16</v>
      </c>
      <c r="D230" s="2">
        <v>2017</v>
      </c>
      <c r="E230" s="1">
        <v>188</v>
      </c>
    </row>
    <row r="231" spans="1:5" x14ac:dyDescent="0.35">
      <c r="A231" s="1" t="s">
        <v>0</v>
      </c>
      <c r="B231" s="1" t="s">
        <v>101</v>
      </c>
      <c r="C231" s="1" t="s">
        <v>17</v>
      </c>
      <c r="D231" s="2">
        <v>2008</v>
      </c>
      <c r="E231" s="1">
        <v>2056</v>
      </c>
    </row>
    <row r="232" spans="1:5" x14ac:dyDescent="0.35">
      <c r="A232" s="1" t="s">
        <v>0</v>
      </c>
      <c r="B232" s="1" t="s">
        <v>101</v>
      </c>
      <c r="C232" s="1" t="s">
        <v>17</v>
      </c>
      <c r="D232" s="2">
        <v>2017</v>
      </c>
      <c r="E232" s="1">
        <v>1035</v>
      </c>
    </row>
    <row r="233" spans="1:5" x14ac:dyDescent="0.35">
      <c r="A233" s="1" t="s">
        <v>0</v>
      </c>
      <c r="B233" s="1" t="s">
        <v>101</v>
      </c>
      <c r="C233" s="1" t="s">
        <v>18</v>
      </c>
      <c r="D233" s="2">
        <v>2008</v>
      </c>
      <c r="E233" s="1">
        <v>1244</v>
      </c>
    </row>
    <row r="234" spans="1:5" x14ac:dyDescent="0.35">
      <c r="A234" s="1" t="s">
        <v>0</v>
      </c>
      <c r="B234" s="1" t="s">
        <v>101</v>
      </c>
      <c r="C234" s="1" t="s">
        <v>18</v>
      </c>
      <c r="D234" s="2">
        <v>2017</v>
      </c>
      <c r="E234" s="1">
        <v>908</v>
      </c>
    </row>
    <row r="235" spans="1:5" x14ac:dyDescent="0.35">
      <c r="A235" s="1" t="s">
        <v>0</v>
      </c>
      <c r="B235" s="1" t="s">
        <v>101</v>
      </c>
      <c r="C235" s="1" t="s">
        <v>19</v>
      </c>
      <c r="D235" s="2">
        <v>2008</v>
      </c>
      <c r="E235" s="1">
        <v>331</v>
      </c>
    </row>
    <row r="236" spans="1:5" x14ac:dyDescent="0.35">
      <c r="A236" s="1" t="s">
        <v>0</v>
      </c>
      <c r="B236" s="1" t="s">
        <v>101</v>
      </c>
      <c r="C236" s="1" t="s">
        <v>19</v>
      </c>
      <c r="D236" s="2">
        <v>2017</v>
      </c>
      <c r="E236" s="1">
        <v>235</v>
      </c>
    </row>
    <row r="237" spans="1:5" x14ac:dyDescent="0.35">
      <c r="A237" s="1" t="s">
        <v>0</v>
      </c>
      <c r="B237" s="1" t="s">
        <v>101</v>
      </c>
      <c r="C237" s="1" t="s">
        <v>20</v>
      </c>
      <c r="D237" s="2">
        <v>2008</v>
      </c>
      <c r="E237" s="1">
        <v>561</v>
      </c>
    </row>
    <row r="238" spans="1:5" x14ac:dyDescent="0.35">
      <c r="A238" s="1" t="s">
        <v>0</v>
      </c>
      <c r="B238" s="1" t="s">
        <v>101</v>
      </c>
      <c r="C238" s="1" t="s">
        <v>20</v>
      </c>
      <c r="D238" s="2">
        <v>2017</v>
      </c>
      <c r="E238" s="1">
        <v>241</v>
      </c>
    </row>
    <row r="239" spans="1:5" x14ac:dyDescent="0.35">
      <c r="A239" s="1" t="s">
        <v>0</v>
      </c>
      <c r="B239" s="1" t="s">
        <v>101</v>
      </c>
      <c r="C239" s="1" t="s">
        <v>21</v>
      </c>
      <c r="D239" s="2">
        <v>2008</v>
      </c>
      <c r="E239" s="1">
        <v>207</v>
      </c>
    </row>
    <row r="240" spans="1:5" x14ac:dyDescent="0.35">
      <c r="A240" s="1" t="s">
        <v>0</v>
      </c>
      <c r="B240" s="1" t="s">
        <v>101</v>
      </c>
      <c r="C240" s="1" t="s">
        <v>21</v>
      </c>
      <c r="D240" s="2">
        <v>2017</v>
      </c>
      <c r="E240" s="1">
        <v>418</v>
      </c>
    </row>
    <row r="241" spans="1:5" x14ac:dyDescent="0.35">
      <c r="A241" s="1" t="s">
        <v>0</v>
      </c>
      <c r="B241" s="1" t="s">
        <v>101</v>
      </c>
      <c r="C241" s="1" t="s">
        <v>22</v>
      </c>
      <c r="D241" s="2">
        <v>2008</v>
      </c>
      <c r="E241" s="1">
        <v>634</v>
      </c>
    </row>
    <row r="242" spans="1:5" x14ac:dyDescent="0.35">
      <c r="A242" s="1" t="s">
        <v>0</v>
      </c>
      <c r="B242" s="1" t="s">
        <v>101</v>
      </c>
      <c r="C242" s="1" t="s">
        <v>22</v>
      </c>
      <c r="D242" s="2">
        <v>2017</v>
      </c>
      <c r="E242" s="1">
        <v>541</v>
      </c>
    </row>
    <row r="243" spans="1:5" x14ac:dyDescent="0.35">
      <c r="A243" s="1" t="s">
        <v>0</v>
      </c>
      <c r="B243" s="1" t="s">
        <v>101</v>
      </c>
      <c r="C243" s="1" t="s">
        <v>23</v>
      </c>
      <c r="D243" s="2">
        <v>2008</v>
      </c>
      <c r="E243" s="1">
        <v>856</v>
      </c>
    </row>
    <row r="244" spans="1:5" x14ac:dyDescent="0.35">
      <c r="A244" s="1" t="s">
        <v>0</v>
      </c>
      <c r="B244" s="1" t="s">
        <v>101</v>
      </c>
      <c r="C244" s="1" t="s">
        <v>23</v>
      </c>
      <c r="D244" s="2">
        <v>2017</v>
      </c>
      <c r="E244" s="1">
        <v>590</v>
      </c>
    </row>
    <row r="245" spans="1:5" x14ac:dyDescent="0.35">
      <c r="A245" s="1" t="s">
        <v>0</v>
      </c>
      <c r="B245" s="1" t="s">
        <v>101</v>
      </c>
      <c r="C245" s="1" t="s">
        <v>24</v>
      </c>
      <c r="D245" s="2">
        <v>2008</v>
      </c>
      <c r="E245" s="1">
        <v>586</v>
      </c>
    </row>
    <row r="246" spans="1:5" x14ac:dyDescent="0.35">
      <c r="A246" s="1" t="s">
        <v>0</v>
      </c>
      <c r="B246" s="1" t="s">
        <v>101</v>
      </c>
      <c r="C246" s="1" t="s">
        <v>24</v>
      </c>
      <c r="D246" s="2">
        <v>2017</v>
      </c>
      <c r="E246" s="1">
        <v>613</v>
      </c>
    </row>
    <row r="247" spans="1:5" x14ac:dyDescent="0.35">
      <c r="A247" s="1" t="s">
        <v>0</v>
      </c>
      <c r="B247" s="1" t="s">
        <v>101</v>
      </c>
      <c r="C247" s="1" t="s">
        <v>25</v>
      </c>
      <c r="D247" s="2">
        <v>2008</v>
      </c>
      <c r="E247" s="1">
        <v>0</v>
      </c>
    </row>
    <row r="248" spans="1:5" x14ac:dyDescent="0.35">
      <c r="A248" s="1" t="s">
        <v>0</v>
      </c>
      <c r="B248" s="1" t="s">
        <v>101</v>
      </c>
      <c r="C248" s="1" t="s">
        <v>25</v>
      </c>
      <c r="D248" s="2">
        <v>2017</v>
      </c>
      <c r="E248" s="1">
        <v>512</v>
      </c>
    </row>
    <row r="249" spans="1:5" x14ac:dyDescent="0.35">
      <c r="A249" s="1" t="s">
        <v>0</v>
      </c>
      <c r="B249" s="1" t="s">
        <v>101</v>
      </c>
      <c r="C249" s="1" t="s">
        <v>26</v>
      </c>
      <c r="D249" s="2">
        <v>2008</v>
      </c>
      <c r="E249" s="1">
        <v>789</v>
      </c>
    </row>
    <row r="250" spans="1:5" x14ac:dyDescent="0.35">
      <c r="A250" s="1" t="s">
        <v>0</v>
      </c>
      <c r="B250" s="1" t="s">
        <v>101</v>
      </c>
      <c r="C250" s="1" t="s">
        <v>26</v>
      </c>
      <c r="D250" s="2">
        <v>2017</v>
      </c>
      <c r="E250" s="1">
        <v>736</v>
      </c>
    </row>
    <row r="251" spans="1:5" x14ac:dyDescent="0.35">
      <c r="A251" s="1" t="s">
        <v>0</v>
      </c>
      <c r="B251" s="1" t="s">
        <v>101</v>
      </c>
      <c r="C251" s="1" t="s">
        <v>27</v>
      </c>
      <c r="D251" s="2">
        <v>2008</v>
      </c>
      <c r="E251" s="1">
        <v>1600</v>
      </c>
    </row>
    <row r="252" spans="1:5" x14ac:dyDescent="0.35">
      <c r="A252" s="1" t="s">
        <v>0</v>
      </c>
      <c r="B252" s="1" t="s">
        <v>101</v>
      </c>
      <c r="C252" s="1" t="s">
        <v>27</v>
      </c>
      <c r="D252" s="2">
        <v>2017</v>
      </c>
      <c r="E252" s="1">
        <v>1262</v>
      </c>
    </row>
    <row r="253" spans="1:5" x14ac:dyDescent="0.35">
      <c r="A253" s="1" t="s">
        <v>0</v>
      </c>
      <c r="B253" s="1" t="s">
        <v>101</v>
      </c>
      <c r="C253" s="1" t="s">
        <v>28</v>
      </c>
      <c r="D253" s="2">
        <v>2008</v>
      </c>
      <c r="E253" s="1">
        <v>512</v>
      </c>
    </row>
    <row r="254" spans="1:5" x14ac:dyDescent="0.35">
      <c r="A254" s="1" t="s">
        <v>0</v>
      </c>
      <c r="B254" s="1" t="s">
        <v>101</v>
      </c>
      <c r="C254" s="1" t="s">
        <v>28</v>
      </c>
      <c r="D254" s="2">
        <v>2017</v>
      </c>
      <c r="E254" s="1">
        <v>577</v>
      </c>
    </row>
    <row r="255" spans="1:5" x14ac:dyDescent="0.35">
      <c r="A255" s="1" t="s">
        <v>0</v>
      </c>
      <c r="B255" s="1" t="s">
        <v>101</v>
      </c>
      <c r="C255" s="1" t="s">
        <v>29</v>
      </c>
      <c r="D255" s="2">
        <v>2008</v>
      </c>
      <c r="E255" s="1">
        <v>906</v>
      </c>
    </row>
    <row r="256" spans="1:5" x14ac:dyDescent="0.35">
      <c r="A256" s="1" t="s">
        <v>0</v>
      </c>
      <c r="B256" s="1" t="s">
        <v>101</v>
      </c>
      <c r="C256" s="1" t="s">
        <v>29</v>
      </c>
      <c r="D256" s="2">
        <v>2017</v>
      </c>
      <c r="E256" s="1">
        <v>503</v>
      </c>
    </row>
    <row r="257" spans="1:5" x14ac:dyDescent="0.35">
      <c r="A257" s="1" t="s">
        <v>0</v>
      </c>
      <c r="B257" s="1" t="s">
        <v>101</v>
      </c>
      <c r="C257" s="1" t="s">
        <v>30</v>
      </c>
      <c r="D257" s="2">
        <v>2008</v>
      </c>
      <c r="E257" s="1">
        <v>1705</v>
      </c>
    </row>
    <row r="258" spans="1:5" x14ac:dyDescent="0.35">
      <c r="A258" s="1" t="s">
        <v>0</v>
      </c>
      <c r="B258" s="1" t="s">
        <v>101</v>
      </c>
      <c r="C258" s="1" t="s">
        <v>30</v>
      </c>
      <c r="D258" s="2">
        <v>2017</v>
      </c>
      <c r="E258" s="1">
        <v>1415</v>
      </c>
    </row>
    <row r="259" spans="1:5" x14ac:dyDescent="0.35">
      <c r="A259" s="1" t="s">
        <v>0</v>
      </c>
      <c r="B259" s="1" t="s">
        <v>101</v>
      </c>
      <c r="C259" s="1" t="s">
        <v>31</v>
      </c>
      <c r="D259" s="2">
        <v>2008</v>
      </c>
      <c r="E259" s="1">
        <v>1391</v>
      </c>
    </row>
    <row r="260" spans="1:5" x14ac:dyDescent="0.35">
      <c r="A260" s="1" t="s">
        <v>0</v>
      </c>
      <c r="B260" s="1" t="s">
        <v>101</v>
      </c>
      <c r="C260" s="1" t="s">
        <v>31</v>
      </c>
      <c r="D260" s="2">
        <v>2017</v>
      </c>
      <c r="E260" s="1">
        <v>724</v>
      </c>
    </row>
    <row r="261" spans="1:5" x14ac:dyDescent="0.35">
      <c r="A261" s="1" t="s">
        <v>0</v>
      </c>
      <c r="B261" s="1" t="s">
        <v>101</v>
      </c>
      <c r="C261" s="1" t="s">
        <v>32</v>
      </c>
      <c r="D261" s="2">
        <v>2008</v>
      </c>
      <c r="E261" s="1">
        <v>1132</v>
      </c>
    </row>
    <row r="262" spans="1:5" x14ac:dyDescent="0.35">
      <c r="A262" s="1" t="s">
        <v>0</v>
      </c>
      <c r="B262" s="1" t="s">
        <v>101</v>
      </c>
      <c r="C262" s="1" t="s">
        <v>32</v>
      </c>
      <c r="D262" s="2">
        <v>2017</v>
      </c>
      <c r="E262" s="1">
        <v>855</v>
      </c>
    </row>
    <row r="263" spans="1:5" x14ac:dyDescent="0.35">
      <c r="A263" s="1" t="s">
        <v>0</v>
      </c>
      <c r="B263" s="1" t="s">
        <v>101</v>
      </c>
      <c r="C263" s="1" t="s">
        <v>33</v>
      </c>
      <c r="D263" s="2">
        <v>2008</v>
      </c>
      <c r="E263" s="1">
        <v>1044</v>
      </c>
    </row>
    <row r="264" spans="1:5" x14ac:dyDescent="0.35">
      <c r="A264" s="1" t="s">
        <v>0</v>
      </c>
      <c r="B264" s="1" t="s">
        <v>101</v>
      </c>
      <c r="C264" s="1" t="s">
        <v>33</v>
      </c>
      <c r="D264" s="2">
        <v>2017</v>
      </c>
      <c r="E264" s="1">
        <v>619</v>
      </c>
    </row>
    <row r="265" spans="1:5" x14ac:dyDescent="0.35">
      <c r="A265" s="1" t="s">
        <v>0</v>
      </c>
      <c r="B265" s="1" t="s">
        <v>101</v>
      </c>
      <c r="C265" s="1" t="s">
        <v>34</v>
      </c>
      <c r="D265" s="2">
        <v>2008</v>
      </c>
      <c r="E265" s="1">
        <v>781</v>
      </c>
    </row>
    <row r="266" spans="1:5" x14ac:dyDescent="0.35">
      <c r="A266" s="1" t="s">
        <v>0</v>
      </c>
      <c r="B266" s="1" t="s">
        <v>101</v>
      </c>
      <c r="C266" s="1" t="s">
        <v>34</v>
      </c>
      <c r="D266" s="2">
        <v>2017</v>
      </c>
      <c r="E266" s="1">
        <v>420</v>
      </c>
    </row>
    <row r="267" spans="1:5" x14ac:dyDescent="0.35">
      <c r="A267" s="1" t="s">
        <v>0</v>
      </c>
      <c r="B267" s="1" t="s">
        <v>101</v>
      </c>
      <c r="C267" s="1" t="s">
        <v>35</v>
      </c>
      <c r="D267" s="2">
        <v>2008</v>
      </c>
      <c r="E267" s="1">
        <v>1422</v>
      </c>
    </row>
    <row r="268" spans="1:5" x14ac:dyDescent="0.35">
      <c r="A268" s="1" t="s">
        <v>0</v>
      </c>
      <c r="B268" s="1" t="s">
        <v>101</v>
      </c>
      <c r="C268" s="1" t="s">
        <v>35</v>
      </c>
      <c r="D268" s="2">
        <v>2017</v>
      </c>
      <c r="E268" s="1">
        <v>1379</v>
      </c>
    </row>
    <row r="269" spans="1:5" x14ac:dyDescent="0.35">
      <c r="A269" s="1" t="s">
        <v>0</v>
      </c>
      <c r="B269" s="1" t="s">
        <v>101</v>
      </c>
      <c r="C269" s="1" t="s">
        <v>36</v>
      </c>
      <c r="D269" s="2">
        <v>2008</v>
      </c>
      <c r="E269" s="1">
        <v>340</v>
      </c>
    </row>
    <row r="270" spans="1:5" x14ac:dyDescent="0.35">
      <c r="A270" s="1" t="s">
        <v>0</v>
      </c>
      <c r="B270" s="1" t="s">
        <v>101</v>
      </c>
      <c r="C270" s="1" t="s">
        <v>36</v>
      </c>
      <c r="D270" s="2">
        <v>2017</v>
      </c>
      <c r="E270" s="1">
        <v>260</v>
      </c>
    </row>
    <row r="271" spans="1:5" x14ac:dyDescent="0.35">
      <c r="A271" s="1" t="s">
        <v>0</v>
      </c>
      <c r="B271" s="1" t="s">
        <v>101</v>
      </c>
      <c r="C271" s="1" t="s">
        <v>37</v>
      </c>
      <c r="D271" s="2">
        <v>2008</v>
      </c>
      <c r="E271" s="1">
        <v>802</v>
      </c>
    </row>
    <row r="272" spans="1:5" x14ac:dyDescent="0.35">
      <c r="A272" s="1" t="s">
        <v>0</v>
      </c>
      <c r="B272" s="1" t="s">
        <v>101</v>
      </c>
      <c r="C272" s="1" t="s">
        <v>37</v>
      </c>
      <c r="D272" s="2">
        <v>2017</v>
      </c>
      <c r="E272" s="1">
        <v>613</v>
      </c>
    </row>
    <row r="273" spans="1:5" x14ac:dyDescent="0.35">
      <c r="A273" s="1" t="s">
        <v>0</v>
      </c>
      <c r="B273" s="1" t="s">
        <v>101</v>
      </c>
      <c r="C273" s="1" t="s">
        <v>38</v>
      </c>
      <c r="D273" s="2">
        <v>2008</v>
      </c>
      <c r="E273" s="1">
        <v>1807</v>
      </c>
    </row>
    <row r="274" spans="1:5" x14ac:dyDescent="0.35">
      <c r="A274" s="1" t="s">
        <v>0</v>
      </c>
      <c r="B274" s="1" t="s">
        <v>101</v>
      </c>
      <c r="C274" s="1" t="s">
        <v>38</v>
      </c>
      <c r="D274" s="2">
        <v>2017</v>
      </c>
      <c r="E274" s="1">
        <v>1298</v>
      </c>
    </row>
    <row r="275" spans="1:5" x14ac:dyDescent="0.35">
      <c r="A275" s="1" t="s">
        <v>0</v>
      </c>
      <c r="B275" s="1" t="s">
        <v>101</v>
      </c>
      <c r="C275" s="1" t="s">
        <v>39</v>
      </c>
      <c r="D275" s="2">
        <v>2008</v>
      </c>
      <c r="E275" s="1">
        <v>2871</v>
      </c>
    </row>
    <row r="276" spans="1:5" x14ac:dyDescent="0.35">
      <c r="A276" s="1" t="s">
        <v>0</v>
      </c>
      <c r="B276" s="1" t="s">
        <v>101</v>
      </c>
      <c r="C276" s="1" t="s">
        <v>39</v>
      </c>
      <c r="D276" s="2">
        <v>2017</v>
      </c>
      <c r="E276" s="1">
        <v>1328</v>
      </c>
    </row>
    <row r="277" spans="1:5" x14ac:dyDescent="0.35">
      <c r="A277" s="1" t="s">
        <v>0</v>
      </c>
      <c r="B277" s="1" t="s">
        <v>101</v>
      </c>
      <c r="C277" s="1" t="s">
        <v>40</v>
      </c>
      <c r="D277" s="2">
        <v>2008</v>
      </c>
      <c r="E277" s="1">
        <v>962</v>
      </c>
    </row>
    <row r="278" spans="1:5" x14ac:dyDescent="0.35">
      <c r="A278" s="1" t="s">
        <v>0</v>
      </c>
      <c r="B278" s="1" t="s">
        <v>101</v>
      </c>
      <c r="C278" s="1" t="s">
        <v>40</v>
      </c>
      <c r="D278" s="2">
        <v>2017</v>
      </c>
      <c r="E278" s="1">
        <v>858</v>
      </c>
    </row>
    <row r="279" spans="1:5" x14ac:dyDescent="0.35">
      <c r="A279" s="1" t="s">
        <v>0</v>
      </c>
      <c r="B279" s="1" t="s">
        <v>101</v>
      </c>
      <c r="C279" s="1" t="s">
        <v>41</v>
      </c>
      <c r="D279" s="2">
        <v>2008</v>
      </c>
      <c r="E279" s="1">
        <v>1497</v>
      </c>
    </row>
    <row r="280" spans="1:5" x14ac:dyDescent="0.35">
      <c r="A280" s="1" t="s">
        <v>0</v>
      </c>
      <c r="B280" s="1" t="s">
        <v>101</v>
      </c>
      <c r="C280" s="1" t="s">
        <v>41</v>
      </c>
      <c r="D280" s="2">
        <v>2017</v>
      </c>
      <c r="E280" s="1">
        <v>1018</v>
      </c>
    </row>
    <row r="281" spans="1:5" x14ac:dyDescent="0.35">
      <c r="A281" s="1" t="s">
        <v>0</v>
      </c>
      <c r="B281" s="1" t="s">
        <v>101</v>
      </c>
      <c r="C281" s="1" t="s">
        <v>42</v>
      </c>
      <c r="D281" s="2">
        <v>2008</v>
      </c>
      <c r="E281" s="1">
        <v>1917</v>
      </c>
    </row>
    <row r="282" spans="1:5" x14ac:dyDescent="0.35">
      <c r="A282" s="1" t="s">
        <v>0</v>
      </c>
      <c r="B282" s="1" t="s">
        <v>101</v>
      </c>
      <c r="C282" s="1" t="s">
        <v>42</v>
      </c>
      <c r="D282" s="2">
        <v>2017</v>
      </c>
      <c r="E282" s="1">
        <v>1314</v>
      </c>
    </row>
    <row r="283" spans="1:5" x14ac:dyDescent="0.35">
      <c r="A283" s="1" t="s">
        <v>0</v>
      </c>
      <c r="B283" s="1" t="s">
        <v>101</v>
      </c>
      <c r="C283" s="1" t="s">
        <v>43</v>
      </c>
      <c r="D283" s="2">
        <v>2008</v>
      </c>
      <c r="E283" s="1">
        <v>877</v>
      </c>
    </row>
    <row r="284" spans="1:5" x14ac:dyDescent="0.35">
      <c r="A284" s="1" t="s">
        <v>0</v>
      </c>
      <c r="B284" s="1" t="s">
        <v>101</v>
      </c>
      <c r="C284" s="1" t="s">
        <v>43</v>
      </c>
      <c r="D284" s="2">
        <v>2017</v>
      </c>
      <c r="E284" s="1">
        <v>516</v>
      </c>
    </row>
    <row r="285" spans="1:5" x14ac:dyDescent="0.35">
      <c r="A285" s="1" t="s">
        <v>0</v>
      </c>
      <c r="B285" s="1" t="s">
        <v>101</v>
      </c>
      <c r="C285" s="1" t="s">
        <v>44</v>
      </c>
      <c r="D285" s="2">
        <v>2008</v>
      </c>
      <c r="E285" s="1">
        <v>613</v>
      </c>
    </row>
    <row r="286" spans="1:5" x14ac:dyDescent="0.35">
      <c r="A286" s="1" t="s">
        <v>0</v>
      </c>
      <c r="B286" s="1" t="s">
        <v>101</v>
      </c>
      <c r="C286" s="1" t="s">
        <v>44</v>
      </c>
      <c r="D286" s="2">
        <v>2017</v>
      </c>
      <c r="E286" s="1">
        <v>403</v>
      </c>
    </row>
    <row r="287" spans="1:5" x14ac:dyDescent="0.35">
      <c r="A287" s="1" t="s">
        <v>0</v>
      </c>
      <c r="B287" s="1" t="s">
        <v>101</v>
      </c>
      <c r="C287" s="1" t="s">
        <v>45</v>
      </c>
      <c r="D287" s="2">
        <v>2008</v>
      </c>
      <c r="E287" s="1">
        <v>2460</v>
      </c>
    </row>
    <row r="288" spans="1:5" x14ac:dyDescent="0.35">
      <c r="A288" s="1" t="s">
        <v>0</v>
      </c>
      <c r="B288" s="1" t="s">
        <v>101</v>
      </c>
      <c r="C288" s="1" t="s">
        <v>45</v>
      </c>
      <c r="D288" s="2">
        <v>2017</v>
      </c>
      <c r="E288" s="1">
        <v>2017</v>
      </c>
    </row>
    <row r="289" spans="1:5" x14ac:dyDescent="0.35">
      <c r="A289" s="1" t="s">
        <v>0</v>
      </c>
      <c r="B289" s="1" t="s">
        <v>101</v>
      </c>
      <c r="C289" s="1" t="s">
        <v>46</v>
      </c>
      <c r="D289" s="2">
        <v>2008</v>
      </c>
      <c r="E289" s="1">
        <v>603</v>
      </c>
    </row>
    <row r="290" spans="1:5" x14ac:dyDescent="0.35">
      <c r="A290" s="1" t="s">
        <v>0</v>
      </c>
      <c r="B290" s="1" t="s">
        <v>101</v>
      </c>
      <c r="C290" s="1" t="s">
        <v>46</v>
      </c>
      <c r="D290" s="2">
        <v>2017</v>
      </c>
      <c r="E290" s="1">
        <v>482</v>
      </c>
    </row>
    <row r="291" spans="1:5" x14ac:dyDescent="0.35">
      <c r="A291" s="1" t="s">
        <v>0</v>
      </c>
      <c r="B291" s="1" t="s">
        <v>101</v>
      </c>
      <c r="C291" s="1" t="s">
        <v>47</v>
      </c>
      <c r="D291" s="2">
        <v>2008</v>
      </c>
      <c r="E291" s="1">
        <v>321</v>
      </c>
    </row>
    <row r="292" spans="1:5" x14ac:dyDescent="0.35">
      <c r="A292" s="1" t="s">
        <v>0</v>
      </c>
      <c r="B292" s="1" t="s">
        <v>101</v>
      </c>
      <c r="C292" s="1" t="s">
        <v>47</v>
      </c>
      <c r="D292" s="2">
        <v>2017</v>
      </c>
      <c r="E292" s="1">
        <v>362</v>
      </c>
    </row>
    <row r="293" spans="1:5" x14ac:dyDescent="0.35">
      <c r="A293" s="1" t="s">
        <v>0</v>
      </c>
      <c r="B293" s="1" t="s">
        <v>101</v>
      </c>
      <c r="C293" s="1" t="s">
        <v>48</v>
      </c>
      <c r="D293" s="2">
        <v>2008</v>
      </c>
      <c r="E293" s="1">
        <v>1088</v>
      </c>
    </row>
    <row r="294" spans="1:5" x14ac:dyDescent="0.35">
      <c r="A294" s="1" t="s">
        <v>0</v>
      </c>
      <c r="B294" s="1" t="s">
        <v>101</v>
      </c>
      <c r="C294" s="1" t="s">
        <v>48</v>
      </c>
      <c r="D294" s="2">
        <v>2017</v>
      </c>
      <c r="E294" s="1">
        <v>1109</v>
      </c>
    </row>
    <row r="295" spans="1:5" x14ac:dyDescent="0.35">
      <c r="A295" s="1" t="s">
        <v>0</v>
      </c>
      <c r="B295" s="1" t="s">
        <v>101</v>
      </c>
      <c r="C295" s="1" t="s">
        <v>49</v>
      </c>
      <c r="D295" s="2">
        <v>2008</v>
      </c>
      <c r="E295" s="1">
        <v>1221</v>
      </c>
    </row>
    <row r="296" spans="1:5" x14ac:dyDescent="0.35">
      <c r="A296" s="1" t="s">
        <v>0</v>
      </c>
      <c r="B296" s="1" t="s">
        <v>101</v>
      </c>
      <c r="C296" s="1" t="s">
        <v>49</v>
      </c>
      <c r="D296" s="2">
        <v>2017</v>
      </c>
      <c r="E296" s="1">
        <v>820</v>
      </c>
    </row>
    <row r="297" spans="1:5" x14ac:dyDescent="0.35">
      <c r="A297" s="1" t="s">
        <v>0</v>
      </c>
      <c r="B297" s="1" t="s">
        <v>101</v>
      </c>
      <c r="C297" s="1" t="s">
        <v>50</v>
      </c>
      <c r="D297" s="2">
        <v>2008</v>
      </c>
      <c r="E297" s="1">
        <v>1240</v>
      </c>
    </row>
    <row r="298" spans="1:5" x14ac:dyDescent="0.35">
      <c r="A298" s="1" t="s">
        <v>0</v>
      </c>
      <c r="B298" s="1" t="s">
        <v>101</v>
      </c>
      <c r="C298" s="1" t="s">
        <v>50</v>
      </c>
      <c r="D298" s="2">
        <v>2017</v>
      </c>
      <c r="E298" s="1">
        <v>855</v>
      </c>
    </row>
    <row r="299" spans="1:5" x14ac:dyDescent="0.35">
      <c r="A299" s="1" t="s">
        <v>0</v>
      </c>
      <c r="B299" s="1" t="s">
        <v>101</v>
      </c>
      <c r="C299" s="1" t="s">
        <v>51</v>
      </c>
      <c r="D299" s="2">
        <v>2008</v>
      </c>
      <c r="E299" s="1">
        <v>600</v>
      </c>
    </row>
    <row r="300" spans="1:5" x14ac:dyDescent="0.35">
      <c r="A300" s="1" t="s">
        <v>0</v>
      </c>
      <c r="B300" s="1" t="s">
        <v>101</v>
      </c>
      <c r="C300" s="1" t="s">
        <v>51</v>
      </c>
      <c r="D300" s="2">
        <v>2017</v>
      </c>
      <c r="E300" s="1">
        <v>234</v>
      </c>
    </row>
    <row r="301" spans="1:5" x14ac:dyDescent="0.35">
      <c r="A301" s="1" t="s">
        <v>0</v>
      </c>
      <c r="B301" s="1" t="s">
        <v>101</v>
      </c>
      <c r="C301" s="1" t="s">
        <v>52</v>
      </c>
      <c r="D301" s="2">
        <v>2008</v>
      </c>
      <c r="E301" s="1">
        <v>692</v>
      </c>
    </row>
    <row r="302" spans="1:5" x14ac:dyDescent="0.35">
      <c r="A302" s="1" t="s">
        <v>0</v>
      </c>
      <c r="B302" s="1" t="s">
        <v>101</v>
      </c>
      <c r="C302" s="1" t="s">
        <v>52</v>
      </c>
      <c r="D302" s="2">
        <v>2017</v>
      </c>
      <c r="E302" s="1">
        <v>241</v>
      </c>
    </row>
    <row r="303" spans="1:5" x14ac:dyDescent="0.35">
      <c r="A303" s="1" t="s">
        <v>0</v>
      </c>
      <c r="B303" s="1" t="s">
        <v>101</v>
      </c>
      <c r="C303" s="1" t="s">
        <v>53</v>
      </c>
      <c r="D303" s="2">
        <v>2008</v>
      </c>
      <c r="E303" s="1">
        <v>885</v>
      </c>
    </row>
    <row r="304" spans="1:5" x14ac:dyDescent="0.35">
      <c r="A304" s="1" t="s">
        <v>0</v>
      </c>
      <c r="B304" s="1" t="s">
        <v>101</v>
      </c>
      <c r="C304" s="1" t="s">
        <v>53</v>
      </c>
      <c r="D304" s="2">
        <v>2017</v>
      </c>
      <c r="E304" s="1">
        <v>618</v>
      </c>
    </row>
    <row r="305" spans="1:5" x14ac:dyDescent="0.35">
      <c r="A305" s="1" t="s">
        <v>0</v>
      </c>
      <c r="B305" s="1" t="s">
        <v>101</v>
      </c>
      <c r="C305" s="1" t="s">
        <v>54</v>
      </c>
      <c r="D305" s="2">
        <v>2008</v>
      </c>
      <c r="E305" s="1">
        <v>1100</v>
      </c>
    </row>
    <row r="306" spans="1:5" x14ac:dyDescent="0.35">
      <c r="A306" s="1" t="s">
        <v>0</v>
      </c>
      <c r="B306" s="1" t="s">
        <v>101</v>
      </c>
      <c r="C306" s="1" t="s">
        <v>54</v>
      </c>
      <c r="D306" s="2">
        <v>2017</v>
      </c>
      <c r="E306" s="1">
        <v>528</v>
      </c>
    </row>
    <row r="307" spans="1:5" x14ac:dyDescent="0.35">
      <c r="A307" s="1" t="s">
        <v>0</v>
      </c>
      <c r="B307" s="1" t="s">
        <v>101</v>
      </c>
      <c r="C307" s="1" t="s">
        <v>55</v>
      </c>
      <c r="D307" s="2">
        <v>2008</v>
      </c>
      <c r="E307" s="1">
        <v>1304</v>
      </c>
    </row>
    <row r="308" spans="1:5" x14ac:dyDescent="0.35">
      <c r="A308" s="1" t="s">
        <v>0</v>
      </c>
      <c r="B308" s="1" t="s">
        <v>101</v>
      </c>
      <c r="C308" s="1" t="s">
        <v>55</v>
      </c>
      <c r="D308" s="2">
        <v>2017</v>
      </c>
      <c r="E308" s="1">
        <v>966</v>
      </c>
    </row>
    <row r="309" spans="1:5" x14ac:dyDescent="0.35">
      <c r="A309" s="1" t="s">
        <v>0</v>
      </c>
      <c r="B309" s="1" t="s">
        <v>101</v>
      </c>
      <c r="C309" s="1" t="s">
        <v>56</v>
      </c>
      <c r="D309" s="2">
        <v>2008</v>
      </c>
      <c r="E309" s="1">
        <v>3758</v>
      </c>
    </row>
    <row r="310" spans="1:5" x14ac:dyDescent="0.35">
      <c r="A310" s="1" t="s">
        <v>0</v>
      </c>
      <c r="B310" s="1" t="s">
        <v>101</v>
      </c>
      <c r="C310" s="1" t="s">
        <v>56</v>
      </c>
      <c r="D310" s="2">
        <v>2017</v>
      </c>
      <c r="E310" s="1">
        <v>2254</v>
      </c>
    </row>
    <row r="311" spans="1:5" x14ac:dyDescent="0.35">
      <c r="A311" s="1" t="s">
        <v>0</v>
      </c>
      <c r="B311" s="1" t="s">
        <v>101</v>
      </c>
      <c r="C311" s="1" t="s">
        <v>57</v>
      </c>
      <c r="D311" s="2">
        <v>2008</v>
      </c>
      <c r="E311" s="1">
        <v>2251</v>
      </c>
    </row>
    <row r="312" spans="1:5" x14ac:dyDescent="0.35">
      <c r="A312" s="1" t="s">
        <v>0</v>
      </c>
      <c r="B312" s="1" t="s">
        <v>101</v>
      </c>
      <c r="C312" s="1" t="s">
        <v>57</v>
      </c>
      <c r="D312" s="2">
        <v>2017</v>
      </c>
      <c r="E312" s="1">
        <v>1429</v>
      </c>
    </row>
    <row r="313" spans="1:5" x14ac:dyDescent="0.35">
      <c r="A313" s="1" t="s">
        <v>0</v>
      </c>
      <c r="B313" s="1" t="s">
        <v>101</v>
      </c>
      <c r="C313" s="1" t="s">
        <v>58</v>
      </c>
      <c r="D313" s="2">
        <v>2008</v>
      </c>
      <c r="E313" s="1">
        <v>264</v>
      </c>
    </row>
    <row r="314" spans="1:5" x14ac:dyDescent="0.35">
      <c r="A314" s="1" t="s">
        <v>0</v>
      </c>
      <c r="B314" s="1" t="s">
        <v>101</v>
      </c>
      <c r="C314" s="1" t="s">
        <v>58</v>
      </c>
      <c r="D314" s="2">
        <v>2017</v>
      </c>
      <c r="E314" s="1">
        <v>189</v>
      </c>
    </row>
    <row r="315" spans="1:5" x14ac:dyDescent="0.35">
      <c r="A315" s="1" t="s">
        <v>0</v>
      </c>
      <c r="B315" s="1" t="s">
        <v>101</v>
      </c>
      <c r="C315" s="1" t="s">
        <v>59</v>
      </c>
      <c r="D315" s="2">
        <v>2008</v>
      </c>
      <c r="E315" s="1">
        <v>879</v>
      </c>
    </row>
    <row r="316" spans="1:5" x14ac:dyDescent="0.35">
      <c r="A316" s="1" t="s">
        <v>0</v>
      </c>
      <c r="B316" s="1" t="s">
        <v>101</v>
      </c>
      <c r="C316" s="1" t="s">
        <v>59</v>
      </c>
      <c r="D316" s="2">
        <v>2017</v>
      </c>
      <c r="E316" s="1">
        <v>229</v>
      </c>
    </row>
    <row r="317" spans="1:5" x14ac:dyDescent="0.35">
      <c r="A317" s="1" t="s">
        <v>0</v>
      </c>
      <c r="B317" s="1" t="s">
        <v>101</v>
      </c>
      <c r="C317" s="1" t="s">
        <v>60</v>
      </c>
      <c r="D317" s="2">
        <v>2008</v>
      </c>
      <c r="E317" s="1">
        <v>2814</v>
      </c>
    </row>
    <row r="318" spans="1:5" x14ac:dyDescent="0.35">
      <c r="A318" s="1" t="s">
        <v>0</v>
      </c>
      <c r="B318" s="1" t="s">
        <v>101</v>
      </c>
      <c r="C318" s="1" t="s">
        <v>60</v>
      </c>
      <c r="D318" s="2">
        <v>2017</v>
      </c>
      <c r="E318" s="1">
        <v>2230</v>
      </c>
    </row>
    <row r="319" spans="1:5" x14ac:dyDescent="0.35">
      <c r="A319" s="1" t="s">
        <v>0</v>
      </c>
      <c r="B319" s="1" t="s">
        <v>101</v>
      </c>
      <c r="C319" s="1" t="s">
        <v>61</v>
      </c>
      <c r="D319" s="2">
        <v>2008</v>
      </c>
      <c r="E319" s="1">
        <v>103</v>
      </c>
    </row>
    <row r="320" spans="1:5" x14ac:dyDescent="0.35">
      <c r="A320" s="1" t="s">
        <v>0</v>
      </c>
      <c r="B320" s="1" t="s">
        <v>101</v>
      </c>
      <c r="C320" s="1" t="s">
        <v>61</v>
      </c>
      <c r="D320" s="2">
        <v>2017</v>
      </c>
      <c r="E320" s="1">
        <v>91</v>
      </c>
    </row>
    <row r="321" spans="1:5" x14ac:dyDescent="0.35">
      <c r="A321" s="1" t="s">
        <v>0</v>
      </c>
      <c r="B321" s="1" t="s">
        <v>101</v>
      </c>
      <c r="C321" s="1" t="s">
        <v>62</v>
      </c>
      <c r="D321" s="2">
        <v>2008</v>
      </c>
      <c r="E321" s="1">
        <v>1399</v>
      </c>
    </row>
    <row r="322" spans="1:5" x14ac:dyDescent="0.35">
      <c r="A322" s="1" t="s">
        <v>0</v>
      </c>
      <c r="B322" s="1" t="s">
        <v>101</v>
      </c>
      <c r="C322" s="1" t="s">
        <v>62</v>
      </c>
      <c r="D322" s="2">
        <v>2017</v>
      </c>
      <c r="E322" s="1">
        <v>837</v>
      </c>
    </row>
    <row r="323" spans="1:5" x14ac:dyDescent="0.35">
      <c r="A323" s="1" t="s">
        <v>0</v>
      </c>
      <c r="B323" s="1" t="s">
        <v>101</v>
      </c>
      <c r="C323" s="1" t="s">
        <v>63</v>
      </c>
      <c r="D323" s="2">
        <v>2008</v>
      </c>
      <c r="E323" s="1">
        <v>1172</v>
      </c>
    </row>
    <row r="324" spans="1:5" x14ac:dyDescent="0.35">
      <c r="A324" s="1" t="s">
        <v>0</v>
      </c>
      <c r="B324" s="1" t="s">
        <v>101</v>
      </c>
      <c r="C324" s="1" t="s">
        <v>63</v>
      </c>
      <c r="D324" s="2">
        <v>2017</v>
      </c>
      <c r="E324" s="1">
        <v>897</v>
      </c>
    </row>
    <row r="325" spans="1:5" x14ac:dyDescent="0.35">
      <c r="A325" s="1" t="s">
        <v>0</v>
      </c>
      <c r="B325" s="1" t="s">
        <v>101</v>
      </c>
      <c r="C325" s="1" t="s">
        <v>64</v>
      </c>
      <c r="D325" s="2">
        <v>2008</v>
      </c>
      <c r="E325" s="1">
        <v>1641</v>
      </c>
    </row>
    <row r="326" spans="1:5" x14ac:dyDescent="0.35">
      <c r="A326" s="1" t="s">
        <v>0</v>
      </c>
      <c r="B326" s="1" t="s">
        <v>101</v>
      </c>
      <c r="C326" s="1" t="s">
        <v>64</v>
      </c>
      <c r="D326" s="2">
        <v>2017</v>
      </c>
      <c r="E326" s="1">
        <v>1136</v>
      </c>
    </row>
    <row r="327" spans="1:5" x14ac:dyDescent="0.35">
      <c r="A327" s="1" t="s">
        <v>0</v>
      </c>
      <c r="B327" s="1" t="s">
        <v>101</v>
      </c>
      <c r="C327" s="1" t="s">
        <v>65</v>
      </c>
      <c r="D327" s="2">
        <v>2008</v>
      </c>
      <c r="E327" s="1">
        <v>1761</v>
      </c>
    </row>
    <row r="328" spans="1:5" x14ac:dyDescent="0.35">
      <c r="A328" s="1" t="s">
        <v>0</v>
      </c>
      <c r="B328" s="1" t="s">
        <v>101</v>
      </c>
      <c r="C328" s="1" t="s">
        <v>65</v>
      </c>
      <c r="D328" s="2">
        <v>2017</v>
      </c>
      <c r="E328" s="1">
        <v>1677</v>
      </c>
    </row>
    <row r="329" spans="1:5" x14ac:dyDescent="0.35">
      <c r="A329" s="1" t="s">
        <v>0</v>
      </c>
      <c r="B329" s="1" t="s">
        <v>101</v>
      </c>
      <c r="C329" s="1" t="s">
        <v>66</v>
      </c>
      <c r="D329" s="2">
        <v>2008</v>
      </c>
      <c r="E329" s="1">
        <v>1055</v>
      </c>
    </row>
    <row r="330" spans="1:5" x14ac:dyDescent="0.35">
      <c r="A330" s="1" t="s">
        <v>0</v>
      </c>
      <c r="B330" s="1" t="s">
        <v>101</v>
      </c>
      <c r="C330" s="1" t="s">
        <v>66</v>
      </c>
      <c r="D330" s="2">
        <v>2017</v>
      </c>
      <c r="E330" s="1">
        <v>722</v>
      </c>
    </row>
    <row r="331" spans="1:5" x14ac:dyDescent="0.35">
      <c r="A331" s="1" t="s">
        <v>0</v>
      </c>
      <c r="B331" s="1" t="s">
        <v>101</v>
      </c>
      <c r="C331" s="1" t="s">
        <v>67</v>
      </c>
      <c r="D331" s="2">
        <v>2008</v>
      </c>
      <c r="E331" s="1">
        <v>1033</v>
      </c>
    </row>
    <row r="332" spans="1:5" x14ac:dyDescent="0.35">
      <c r="A332" s="1" t="s">
        <v>0</v>
      </c>
      <c r="B332" s="1" t="s">
        <v>101</v>
      </c>
      <c r="C332" s="1" t="s">
        <v>67</v>
      </c>
      <c r="D332" s="2">
        <v>2017</v>
      </c>
      <c r="E332" s="1">
        <v>822</v>
      </c>
    </row>
    <row r="333" spans="1:5" x14ac:dyDescent="0.35">
      <c r="A333" s="1" t="s">
        <v>0</v>
      </c>
      <c r="B333" s="1" t="s">
        <v>101</v>
      </c>
      <c r="C333" s="1" t="s">
        <v>68</v>
      </c>
      <c r="D333" s="2">
        <v>2008</v>
      </c>
      <c r="E333" s="1">
        <v>0</v>
      </c>
    </row>
    <row r="334" spans="1:5" x14ac:dyDescent="0.35">
      <c r="A334" s="1" t="s">
        <v>0</v>
      </c>
      <c r="B334" s="1" t="s">
        <v>101</v>
      </c>
      <c r="C334" s="1" t="s">
        <v>68</v>
      </c>
      <c r="D334" s="2">
        <v>2017</v>
      </c>
      <c r="E334" s="1">
        <v>685</v>
      </c>
    </row>
    <row r="335" spans="1:5" x14ac:dyDescent="0.35">
      <c r="A335" s="1" t="s">
        <v>0</v>
      </c>
      <c r="B335" s="1" t="s">
        <v>101</v>
      </c>
      <c r="C335" s="1" t="s">
        <v>69</v>
      </c>
      <c r="D335" s="2">
        <v>2008</v>
      </c>
      <c r="E335" s="1">
        <v>1723</v>
      </c>
    </row>
    <row r="336" spans="1:5" x14ac:dyDescent="0.35">
      <c r="A336" s="1" t="s">
        <v>0</v>
      </c>
      <c r="B336" s="1" t="s">
        <v>101</v>
      </c>
      <c r="C336" s="1" t="s">
        <v>69</v>
      </c>
      <c r="D336" s="2">
        <v>2017</v>
      </c>
      <c r="E336" s="1">
        <v>1454</v>
      </c>
    </row>
    <row r="337" spans="1:5" x14ac:dyDescent="0.35">
      <c r="A337" s="1" t="s">
        <v>0</v>
      </c>
      <c r="B337" s="1" t="s">
        <v>101</v>
      </c>
      <c r="C337" s="1" t="s">
        <v>70</v>
      </c>
      <c r="D337" s="2">
        <v>2008</v>
      </c>
      <c r="E337" s="1">
        <v>1894</v>
      </c>
    </row>
    <row r="338" spans="1:5" x14ac:dyDescent="0.35">
      <c r="A338" s="1" t="s">
        <v>0</v>
      </c>
      <c r="B338" s="1" t="s">
        <v>101</v>
      </c>
      <c r="C338" s="1" t="s">
        <v>70</v>
      </c>
      <c r="D338" s="2">
        <v>2017</v>
      </c>
      <c r="E338" s="1">
        <v>1046</v>
      </c>
    </row>
    <row r="339" spans="1:5" x14ac:dyDescent="0.35">
      <c r="A339" s="1" t="s">
        <v>0</v>
      </c>
      <c r="B339" s="1" t="s">
        <v>101</v>
      </c>
      <c r="C339" s="1" t="s">
        <v>71</v>
      </c>
      <c r="D339" s="2">
        <v>2008</v>
      </c>
      <c r="E339" s="1">
        <v>605</v>
      </c>
    </row>
    <row r="340" spans="1:5" x14ac:dyDescent="0.35">
      <c r="A340" s="1" t="s">
        <v>0</v>
      </c>
      <c r="B340" s="1" t="s">
        <v>101</v>
      </c>
      <c r="C340" s="1" t="s">
        <v>71</v>
      </c>
      <c r="D340" s="2">
        <v>2017</v>
      </c>
      <c r="E340" s="1">
        <v>388</v>
      </c>
    </row>
    <row r="341" spans="1:5" x14ac:dyDescent="0.35">
      <c r="A341" s="1" t="s">
        <v>0</v>
      </c>
      <c r="B341" s="1" t="s">
        <v>101</v>
      </c>
      <c r="C341" s="1" t="s">
        <v>72</v>
      </c>
      <c r="D341" s="2">
        <v>2008</v>
      </c>
      <c r="E341" s="1">
        <v>937</v>
      </c>
    </row>
    <row r="342" spans="1:5" x14ac:dyDescent="0.35">
      <c r="A342" s="1" t="s">
        <v>0</v>
      </c>
      <c r="B342" s="1" t="s">
        <v>101</v>
      </c>
      <c r="C342" s="1" t="s">
        <v>72</v>
      </c>
      <c r="D342" s="2">
        <v>2017</v>
      </c>
      <c r="E342" s="1">
        <v>692</v>
      </c>
    </row>
    <row r="343" spans="1:5" x14ac:dyDescent="0.35">
      <c r="A343" s="1" t="s">
        <v>0</v>
      </c>
      <c r="B343" s="1" t="s">
        <v>101</v>
      </c>
      <c r="C343" s="1" t="s">
        <v>73</v>
      </c>
      <c r="D343" s="2">
        <v>2008</v>
      </c>
      <c r="E343" s="1">
        <v>2471</v>
      </c>
    </row>
    <row r="344" spans="1:5" x14ac:dyDescent="0.35">
      <c r="A344" s="1" t="s">
        <v>0</v>
      </c>
      <c r="B344" s="1" t="s">
        <v>101</v>
      </c>
      <c r="C344" s="1" t="s">
        <v>73</v>
      </c>
      <c r="D344" s="2">
        <v>2017</v>
      </c>
      <c r="E344" s="1">
        <v>2040</v>
      </c>
    </row>
    <row r="345" spans="1:5" x14ac:dyDescent="0.35">
      <c r="A345" s="1" t="s">
        <v>0</v>
      </c>
      <c r="B345" s="1" t="s">
        <v>101</v>
      </c>
      <c r="C345" s="1" t="s">
        <v>74</v>
      </c>
      <c r="D345" s="2">
        <v>2008</v>
      </c>
      <c r="E345" s="1">
        <v>1316</v>
      </c>
    </row>
    <row r="346" spans="1:5" x14ac:dyDescent="0.35">
      <c r="A346" s="1" t="s">
        <v>0</v>
      </c>
      <c r="B346" s="1" t="s">
        <v>101</v>
      </c>
      <c r="C346" s="1" t="s">
        <v>74</v>
      </c>
      <c r="D346" s="2">
        <v>2017</v>
      </c>
      <c r="E346" s="1">
        <v>669</v>
      </c>
    </row>
    <row r="347" spans="1:5" x14ac:dyDescent="0.35">
      <c r="A347" s="1" t="s">
        <v>0</v>
      </c>
      <c r="B347" s="1" t="s">
        <v>101</v>
      </c>
      <c r="C347" s="1" t="s">
        <v>75</v>
      </c>
      <c r="D347" s="2">
        <v>2008</v>
      </c>
      <c r="E347" s="1">
        <v>402</v>
      </c>
    </row>
    <row r="348" spans="1:5" x14ac:dyDescent="0.35">
      <c r="A348" s="1" t="s">
        <v>0</v>
      </c>
      <c r="B348" s="1" t="s">
        <v>101</v>
      </c>
      <c r="C348" s="1" t="s">
        <v>75</v>
      </c>
      <c r="D348" s="2">
        <v>2017</v>
      </c>
      <c r="E348" s="1">
        <v>446</v>
      </c>
    </row>
    <row r="349" spans="1:5" x14ac:dyDescent="0.35">
      <c r="A349" s="1" t="s">
        <v>0</v>
      </c>
      <c r="B349" s="1" t="s">
        <v>101</v>
      </c>
      <c r="C349" s="1" t="s">
        <v>76</v>
      </c>
      <c r="D349" s="2">
        <v>2008</v>
      </c>
      <c r="E349" s="1">
        <v>0</v>
      </c>
    </row>
    <row r="350" spans="1:5" x14ac:dyDescent="0.35">
      <c r="A350" s="1" t="s">
        <v>0</v>
      </c>
      <c r="B350" s="1" t="s">
        <v>101</v>
      </c>
      <c r="C350" s="1" t="s">
        <v>76</v>
      </c>
      <c r="D350" s="2">
        <v>2017</v>
      </c>
      <c r="E350" s="1">
        <v>1297</v>
      </c>
    </row>
    <row r="351" spans="1:5" x14ac:dyDescent="0.35">
      <c r="A351" s="1" t="s">
        <v>0</v>
      </c>
      <c r="B351" s="1" t="s">
        <v>101</v>
      </c>
      <c r="C351" s="1" t="s">
        <v>77</v>
      </c>
      <c r="D351" s="2">
        <v>2008</v>
      </c>
      <c r="E351" s="1">
        <v>0</v>
      </c>
    </row>
    <row r="352" spans="1:5" x14ac:dyDescent="0.35">
      <c r="A352" s="1" t="s">
        <v>0</v>
      </c>
      <c r="B352" s="1" t="s">
        <v>101</v>
      </c>
      <c r="C352" s="1" t="s">
        <v>77</v>
      </c>
      <c r="D352" s="2">
        <v>2017</v>
      </c>
      <c r="E352" s="1">
        <v>157</v>
      </c>
    </row>
    <row r="353" spans="1:5" x14ac:dyDescent="0.35">
      <c r="A353" s="1" t="s">
        <v>0</v>
      </c>
      <c r="B353" s="1" t="s">
        <v>101</v>
      </c>
      <c r="C353" s="1" t="s">
        <v>78</v>
      </c>
      <c r="D353" s="2">
        <v>2008</v>
      </c>
      <c r="E353" s="1">
        <v>1698</v>
      </c>
    </row>
    <row r="354" spans="1:5" x14ac:dyDescent="0.35">
      <c r="A354" s="1" t="s">
        <v>0</v>
      </c>
      <c r="B354" s="1" t="s">
        <v>101</v>
      </c>
      <c r="C354" s="1" t="s">
        <v>78</v>
      </c>
      <c r="D354" s="2">
        <v>2017</v>
      </c>
      <c r="E354" s="1">
        <v>1343</v>
      </c>
    </row>
    <row r="355" spans="1:5" x14ac:dyDescent="0.35">
      <c r="A355" s="1" t="s">
        <v>0</v>
      </c>
      <c r="B355" s="1" t="s">
        <v>101</v>
      </c>
      <c r="C355" s="1" t="s">
        <v>79</v>
      </c>
      <c r="D355" s="2">
        <v>2008</v>
      </c>
      <c r="E355" s="1">
        <v>1363</v>
      </c>
    </row>
    <row r="356" spans="1:5" x14ac:dyDescent="0.35">
      <c r="A356" s="1" t="s">
        <v>0</v>
      </c>
      <c r="B356" s="1" t="s">
        <v>101</v>
      </c>
      <c r="C356" s="1" t="s">
        <v>79</v>
      </c>
      <c r="D356" s="2">
        <v>2017</v>
      </c>
      <c r="E356" s="1">
        <v>822</v>
      </c>
    </row>
    <row r="357" spans="1:5" x14ac:dyDescent="0.35">
      <c r="A357" s="1" t="s">
        <v>0</v>
      </c>
      <c r="B357" s="1" t="s">
        <v>101</v>
      </c>
      <c r="C357" s="1" t="s">
        <v>80</v>
      </c>
      <c r="D357" s="2">
        <v>2008</v>
      </c>
      <c r="E357" s="1">
        <v>0</v>
      </c>
    </row>
    <row r="358" spans="1:5" x14ac:dyDescent="0.35">
      <c r="A358" s="1" t="s">
        <v>0</v>
      </c>
      <c r="B358" s="1" t="s">
        <v>101</v>
      </c>
      <c r="C358" s="1" t="s">
        <v>80</v>
      </c>
      <c r="D358" s="2">
        <v>2017</v>
      </c>
      <c r="E358" s="1">
        <v>948</v>
      </c>
    </row>
    <row r="359" spans="1:5" x14ac:dyDescent="0.35">
      <c r="A359" s="1" t="s">
        <v>0</v>
      </c>
      <c r="B359" s="1" t="s">
        <v>101</v>
      </c>
      <c r="C359" s="1" t="s">
        <v>81</v>
      </c>
      <c r="D359" s="2">
        <v>2008</v>
      </c>
      <c r="E359" s="1">
        <v>5469</v>
      </c>
    </row>
    <row r="360" spans="1:5" x14ac:dyDescent="0.35">
      <c r="A360" s="1" t="s">
        <v>0</v>
      </c>
      <c r="B360" s="1" t="s">
        <v>101</v>
      </c>
      <c r="C360" s="1" t="s">
        <v>81</v>
      </c>
      <c r="D360" s="2">
        <v>2017</v>
      </c>
      <c r="E360" s="1">
        <v>3696</v>
      </c>
    </row>
    <row r="361" spans="1:5" x14ac:dyDescent="0.35">
      <c r="A361" s="1" t="s">
        <v>0</v>
      </c>
      <c r="B361" s="1" t="s">
        <v>101</v>
      </c>
      <c r="C361" s="1" t="s">
        <v>82</v>
      </c>
      <c r="D361" s="2">
        <v>2008</v>
      </c>
      <c r="E361" s="1">
        <v>1245</v>
      </c>
    </row>
    <row r="362" spans="1:5" x14ac:dyDescent="0.35">
      <c r="A362" s="1" t="s">
        <v>0</v>
      </c>
      <c r="B362" s="1" t="s">
        <v>101</v>
      </c>
      <c r="C362" s="1" t="s">
        <v>82</v>
      </c>
      <c r="D362" s="2">
        <v>2017</v>
      </c>
      <c r="E362" s="1">
        <v>1156</v>
      </c>
    </row>
    <row r="363" spans="1:5" x14ac:dyDescent="0.35">
      <c r="A363" s="1" t="s">
        <v>0</v>
      </c>
      <c r="B363" s="1" t="s">
        <v>101</v>
      </c>
      <c r="C363" s="1" t="s">
        <v>83</v>
      </c>
      <c r="D363" s="2">
        <v>2008</v>
      </c>
      <c r="E363" s="1">
        <v>984</v>
      </c>
    </row>
    <row r="364" spans="1:5" x14ac:dyDescent="0.35">
      <c r="A364" s="1" t="s">
        <v>0</v>
      </c>
      <c r="B364" s="1" t="s">
        <v>101</v>
      </c>
      <c r="C364" s="1" t="s">
        <v>83</v>
      </c>
      <c r="D364" s="2">
        <v>2017</v>
      </c>
      <c r="E364" s="1">
        <v>807</v>
      </c>
    </row>
    <row r="365" spans="1:5" x14ac:dyDescent="0.35">
      <c r="A365" s="1" t="s">
        <v>0</v>
      </c>
      <c r="B365" s="1" t="s">
        <v>101</v>
      </c>
      <c r="C365" s="1" t="s">
        <v>84</v>
      </c>
      <c r="D365" s="2">
        <v>2008</v>
      </c>
      <c r="E365" s="1">
        <v>549</v>
      </c>
    </row>
    <row r="366" spans="1:5" x14ac:dyDescent="0.35">
      <c r="A366" s="1" t="s">
        <v>0</v>
      </c>
      <c r="B366" s="1" t="s">
        <v>101</v>
      </c>
      <c r="C366" s="1" t="s">
        <v>84</v>
      </c>
      <c r="D366" s="2">
        <v>2017</v>
      </c>
      <c r="E366" s="1">
        <v>550</v>
      </c>
    </row>
    <row r="367" spans="1:5" x14ac:dyDescent="0.35">
      <c r="A367" s="1" t="s">
        <v>0</v>
      </c>
      <c r="B367" s="1" t="s">
        <v>101</v>
      </c>
      <c r="C367" s="1" t="s">
        <v>85</v>
      </c>
      <c r="D367" s="2">
        <v>2008</v>
      </c>
      <c r="E367" s="1">
        <v>511</v>
      </c>
    </row>
    <row r="368" spans="1:5" x14ac:dyDescent="0.35">
      <c r="A368" s="1" t="s">
        <v>0</v>
      </c>
      <c r="B368" s="1" t="s">
        <v>101</v>
      </c>
      <c r="C368" s="1" t="s">
        <v>85</v>
      </c>
      <c r="D368" s="2">
        <v>2017</v>
      </c>
      <c r="E368" s="1">
        <v>343</v>
      </c>
    </row>
    <row r="369" spans="1:5" x14ac:dyDescent="0.35">
      <c r="A369" s="1" t="s">
        <v>0</v>
      </c>
      <c r="B369" s="1" t="s">
        <v>101</v>
      </c>
      <c r="C369" s="1" t="s">
        <v>86</v>
      </c>
      <c r="D369" s="2">
        <v>2008</v>
      </c>
      <c r="E369" s="1">
        <v>1294</v>
      </c>
    </row>
    <row r="370" spans="1:5" x14ac:dyDescent="0.35">
      <c r="A370" s="1" t="s">
        <v>0</v>
      </c>
      <c r="B370" s="1" t="s">
        <v>101</v>
      </c>
      <c r="C370" s="1" t="s">
        <v>86</v>
      </c>
      <c r="D370" s="2">
        <v>2017</v>
      </c>
      <c r="E370" s="1">
        <v>1297</v>
      </c>
    </row>
    <row r="371" spans="1:5" x14ac:dyDescent="0.35">
      <c r="A371" s="1" t="s">
        <v>0</v>
      </c>
      <c r="B371" s="1" t="s">
        <v>101</v>
      </c>
      <c r="C371" s="1" t="s">
        <v>87</v>
      </c>
      <c r="D371" s="2">
        <v>2008</v>
      </c>
      <c r="E371" s="1">
        <v>843</v>
      </c>
    </row>
    <row r="372" spans="1:5" x14ac:dyDescent="0.35">
      <c r="A372" s="1" t="s">
        <v>0</v>
      </c>
      <c r="B372" s="1" t="s">
        <v>101</v>
      </c>
      <c r="C372" s="1" t="s">
        <v>87</v>
      </c>
      <c r="D372" s="2">
        <v>2017</v>
      </c>
      <c r="E372" s="1">
        <v>691</v>
      </c>
    </row>
    <row r="373" spans="1:5" x14ac:dyDescent="0.35">
      <c r="A373" s="1" t="s">
        <v>0</v>
      </c>
      <c r="B373" s="1" t="s">
        <v>101</v>
      </c>
      <c r="C373" s="1" t="s">
        <v>88</v>
      </c>
      <c r="D373" s="2">
        <v>2008</v>
      </c>
      <c r="E373" s="1">
        <v>423</v>
      </c>
    </row>
    <row r="374" spans="1:5" x14ac:dyDescent="0.35">
      <c r="A374" s="1" t="s">
        <v>0</v>
      </c>
      <c r="B374" s="1" t="s">
        <v>101</v>
      </c>
      <c r="C374" s="1" t="s">
        <v>88</v>
      </c>
      <c r="D374" s="2">
        <v>2017</v>
      </c>
      <c r="E374" s="1">
        <v>465</v>
      </c>
    </row>
    <row r="375" spans="1:5" x14ac:dyDescent="0.35">
      <c r="A375" s="1" t="s">
        <v>0</v>
      </c>
      <c r="B375" s="1" t="s">
        <v>101</v>
      </c>
      <c r="C375" s="1" t="s">
        <v>89</v>
      </c>
      <c r="D375" s="2">
        <v>2008</v>
      </c>
      <c r="E375" s="1">
        <v>2129</v>
      </c>
    </row>
    <row r="376" spans="1:5" x14ac:dyDescent="0.35">
      <c r="A376" s="1" t="s">
        <v>0</v>
      </c>
      <c r="B376" s="1" t="s">
        <v>101</v>
      </c>
      <c r="C376" s="1" t="s">
        <v>89</v>
      </c>
      <c r="D376" s="2">
        <v>2017</v>
      </c>
      <c r="E376" s="1">
        <v>954</v>
      </c>
    </row>
    <row r="377" spans="1:5" x14ac:dyDescent="0.35">
      <c r="A377" s="1" t="s">
        <v>0</v>
      </c>
      <c r="B377" s="1" t="s">
        <v>101</v>
      </c>
      <c r="C377" s="1" t="s">
        <v>90</v>
      </c>
      <c r="D377" s="2">
        <v>2008</v>
      </c>
      <c r="E377" s="1">
        <v>1181</v>
      </c>
    </row>
    <row r="378" spans="1:5" x14ac:dyDescent="0.35">
      <c r="A378" s="1" t="s">
        <v>0</v>
      </c>
      <c r="B378" s="1" t="s">
        <v>101</v>
      </c>
      <c r="C378" s="1" t="s">
        <v>90</v>
      </c>
      <c r="D378" s="2">
        <v>2017</v>
      </c>
      <c r="E378" s="1">
        <v>627</v>
      </c>
    </row>
    <row r="379" spans="1:5" x14ac:dyDescent="0.35">
      <c r="A379" s="1" t="s">
        <v>0</v>
      </c>
      <c r="B379" s="1" t="s">
        <v>101</v>
      </c>
      <c r="C379" s="1" t="s">
        <v>91</v>
      </c>
      <c r="D379" s="2">
        <v>2008</v>
      </c>
      <c r="E379" s="1">
        <v>2606</v>
      </c>
    </row>
    <row r="380" spans="1:5" x14ac:dyDescent="0.35">
      <c r="A380" s="1" t="s">
        <v>0</v>
      </c>
      <c r="B380" s="1" t="s">
        <v>101</v>
      </c>
      <c r="C380" s="1" t="s">
        <v>91</v>
      </c>
      <c r="D380" s="2">
        <v>2017</v>
      </c>
      <c r="E380" s="1">
        <v>1555</v>
      </c>
    </row>
    <row r="381" spans="1:5" x14ac:dyDescent="0.35">
      <c r="A381" s="1" t="s">
        <v>0</v>
      </c>
      <c r="B381" s="1" t="s">
        <v>101</v>
      </c>
      <c r="C381" s="1" t="s">
        <v>92</v>
      </c>
      <c r="D381" s="2">
        <v>2008</v>
      </c>
      <c r="E381" s="1">
        <v>2119</v>
      </c>
    </row>
    <row r="382" spans="1:5" x14ac:dyDescent="0.35">
      <c r="A382" s="1" t="s">
        <v>0</v>
      </c>
      <c r="B382" s="1" t="s">
        <v>101</v>
      </c>
      <c r="C382" s="1" t="s">
        <v>92</v>
      </c>
      <c r="D382" s="2">
        <v>2017</v>
      </c>
      <c r="E382" s="1">
        <v>1123</v>
      </c>
    </row>
    <row r="383" spans="1:5" x14ac:dyDescent="0.35">
      <c r="A383" s="1" t="s">
        <v>0</v>
      </c>
      <c r="B383" s="1" t="s">
        <v>101</v>
      </c>
      <c r="C383" s="1" t="s">
        <v>93</v>
      </c>
      <c r="D383" s="2">
        <v>2008</v>
      </c>
      <c r="E383" s="1">
        <v>0</v>
      </c>
    </row>
    <row r="384" spans="1:5" x14ac:dyDescent="0.35">
      <c r="A384" s="1" t="s">
        <v>0</v>
      </c>
      <c r="B384" s="1" t="s">
        <v>101</v>
      </c>
      <c r="C384" s="1" t="s">
        <v>93</v>
      </c>
      <c r="D384" s="2">
        <v>2017</v>
      </c>
      <c r="E384" s="1">
        <v>689</v>
      </c>
    </row>
    <row r="385" spans="1:5" x14ac:dyDescent="0.35">
      <c r="A385" s="1" t="s">
        <v>0</v>
      </c>
      <c r="B385" s="1" t="s">
        <v>101</v>
      </c>
      <c r="C385" s="1" t="s">
        <v>94</v>
      </c>
      <c r="D385" s="2">
        <v>2008</v>
      </c>
      <c r="E385" s="1">
        <v>89</v>
      </c>
    </row>
    <row r="386" spans="1:5" x14ac:dyDescent="0.35">
      <c r="A386" s="1" t="s">
        <v>0</v>
      </c>
      <c r="B386" s="1" t="s">
        <v>101</v>
      </c>
      <c r="C386" s="1" t="s">
        <v>94</v>
      </c>
      <c r="D386" s="2">
        <v>2017</v>
      </c>
      <c r="E386" s="1">
        <v>138</v>
      </c>
    </row>
    <row r="387" spans="1:5" x14ac:dyDescent="0.35">
      <c r="A387" s="1" t="s">
        <v>0</v>
      </c>
      <c r="B387" s="1" t="s">
        <v>101</v>
      </c>
      <c r="C387" s="1" t="s">
        <v>95</v>
      </c>
      <c r="D387" s="2">
        <v>2008</v>
      </c>
      <c r="E387" s="1">
        <v>1048</v>
      </c>
    </row>
    <row r="388" spans="1:5" x14ac:dyDescent="0.35">
      <c r="A388" s="1" t="s">
        <v>0</v>
      </c>
      <c r="B388" s="1" t="s">
        <v>101</v>
      </c>
      <c r="C388" s="1" t="s">
        <v>95</v>
      </c>
      <c r="D388" s="2">
        <v>2017</v>
      </c>
      <c r="E388" s="1">
        <v>1117</v>
      </c>
    </row>
    <row r="389" spans="1:5" x14ac:dyDescent="0.35">
      <c r="A389" s="1" t="s">
        <v>0</v>
      </c>
      <c r="B389" s="1" t="s">
        <v>101</v>
      </c>
      <c r="C389" s="1" t="s">
        <v>96</v>
      </c>
      <c r="D389" s="2">
        <v>2008</v>
      </c>
      <c r="E389" s="1">
        <v>493</v>
      </c>
    </row>
    <row r="390" spans="1:5" x14ac:dyDescent="0.35">
      <c r="A390" s="1" t="s">
        <v>0</v>
      </c>
      <c r="B390" s="1" t="s">
        <v>101</v>
      </c>
      <c r="C390" s="1" t="s">
        <v>96</v>
      </c>
      <c r="D390" s="2">
        <v>2017</v>
      </c>
      <c r="E390" s="1">
        <v>243</v>
      </c>
    </row>
    <row r="391" spans="1:5" x14ac:dyDescent="0.35">
      <c r="A391" s="1" t="s">
        <v>0</v>
      </c>
      <c r="B391" s="1" t="s">
        <v>101</v>
      </c>
      <c r="C391" s="1" t="s">
        <v>97</v>
      </c>
      <c r="D391" s="2">
        <v>2008</v>
      </c>
      <c r="E391" s="1">
        <v>724</v>
      </c>
    </row>
    <row r="392" spans="1:5" x14ac:dyDescent="0.35">
      <c r="A392" s="1" t="s">
        <v>0</v>
      </c>
      <c r="B392" s="1" t="s">
        <v>101</v>
      </c>
      <c r="C392" s="1" t="s">
        <v>97</v>
      </c>
      <c r="D392" s="2">
        <v>2017</v>
      </c>
      <c r="E392" s="1">
        <v>436</v>
      </c>
    </row>
    <row r="393" spans="1:5" x14ac:dyDescent="0.35">
      <c r="A393" s="1" t="s">
        <v>0</v>
      </c>
      <c r="B393" s="1" t="s">
        <v>101</v>
      </c>
      <c r="C393" s="1" t="s">
        <v>98</v>
      </c>
      <c r="D393" s="2">
        <v>2008</v>
      </c>
      <c r="E393" s="1">
        <v>986</v>
      </c>
    </row>
    <row r="394" spans="1:5" x14ac:dyDescent="0.35">
      <c r="A394" s="1" t="s">
        <v>0</v>
      </c>
      <c r="B394" s="1" t="s">
        <v>101</v>
      </c>
      <c r="C394" s="1" t="s">
        <v>98</v>
      </c>
      <c r="D394" s="2">
        <v>2017</v>
      </c>
      <c r="E394" s="1">
        <v>795</v>
      </c>
    </row>
    <row r="395" spans="1:5" x14ac:dyDescent="0.35">
      <c r="A395" s="1" t="s">
        <v>0</v>
      </c>
      <c r="B395" s="1" t="s">
        <v>101</v>
      </c>
      <c r="C395" s="1" t="s">
        <v>99</v>
      </c>
      <c r="D395" s="2">
        <v>2008</v>
      </c>
      <c r="E395" s="1">
        <v>1255</v>
      </c>
    </row>
    <row r="396" spans="1:5" x14ac:dyDescent="0.35">
      <c r="A396" s="1" t="s">
        <v>0</v>
      </c>
      <c r="B396" s="1" t="s">
        <v>101</v>
      </c>
      <c r="C396" s="1" t="s">
        <v>99</v>
      </c>
      <c r="D396" s="2">
        <v>2017</v>
      </c>
      <c r="E396" s="1">
        <v>463</v>
      </c>
    </row>
    <row r="397" spans="1:5" x14ac:dyDescent="0.35">
      <c r="A397" s="1" t="s">
        <v>0</v>
      </c>
      <c r="B397" s="1" t="s">
        <v>101</v>
      </c>
      <c r="C397" s="1" t="s">
        <v>100</v>
      </c>
      <c r="D397" s="2">
        <v>2008</v>
      </c>
      <c r="E397" s="1">
        <v>5363</v>
      </c>
    </row>
    <row r="398" spans="1:5" x14ac:dyDescent="0.35">
      <c r="A398" s="1" t="s">
        <v>0</v>
      </c>
      <c r="B398" s="1" t="s">
        <v>101</v>
      </c>
      <c r="C398" s="1" t="s">
        <v>100</v>
      </c>
      <c r="D398" s="2">
        <v>2017</v>
      </c>
      <c r="E398" s="1">
        <v>2690</v>
      </c>
    </row>
    <row r="399" spans="1:5" x14ac:dyDescent="0.35">
      <c r="A399" s="1" t="s">
        <v>0</v>
      </c>
      <c r="B399" s="1" t="s">
        <v>102</v>
      </c>
      <c r="C399" s="1" t="s">
        <v>2</v>
      </c>
      <c r="D399" s="2">
        <v>2008</v>
      </c>
      <c r="E399" s="1">
        <v>116178</v>
      </c>
    </row>
    <row r="400" spans="1:5" x14ac:dyDescent="0.35">
      <c r="A400" s="1" t="s">
        <v>0</v>
      </c>
      <c r="B400" s="1" t="s">
        <v>102</v>
      </c>
      <c r="C400" s="1" t="s">
        <v>2</v>
      </c>
      <c r="D400" s="2">
        <v>2017</v>
      </c>
      <c r="E400" s="1">
        <v>103901</v>
      </c>
    </row>
    <row r="401" spans="1:5" x14ac:dyDescent="0.35">
      <c r="A401" s="1" t="s">
        <v>0</v>
      </c>
      <c r="B401" s="1" t="s">
        <v>102</v>
      </c>
      <c r="C401" s="1" t="s">
        <v>3</v>
      </c>
      <c r="D401" s="2">
        <v>2008</v>
      </c>
      <c r="E401" s="1">
        <v>10816</v>
      </c>
    </row>
    <row r="402" spans="1:5" x14ac:dyDescent="0.35">
      <c r="A402" s="1" t="s">
        <v>0</v>
      </c>
      <c r="B402" s="1" t="s">
        <v>102</v>
      </c>
      <c r="C402" s="1" t="s">
        <v>3</v>
      </c>
      <c r="D402" s="2">
        <v>2017</v>
      </c>
      <c r="E402" s="1">
        <v>6103</v>
      </c>
    </row>
    <row r="403" spans="1:5" x14ac:dyDescent="0.35">
      <c r="A403" s="1" t="s">
        <v>0</v>
      </c>
      <c r="B403" s="1" t="s">
        <v>102</v>
      </c>
      <c r="C403" s="1" t="s">
        <v>4</v>
      </c>
      <c r="D403" s="2">
        <v>2008</v>
      </c>
      <c r="E403" s="1">
        <v>2276</v>
      </c>
    </row>
    <row r="404" spans="1:5" x14ac:dyDescent="0.35">
      <c r="A404" s="1" t="s">
        <v>0</v>
      </c>
      <c r="B404" s="1" t="s">
        <v>102</v>
      </c>
      <c r="C404" s="1" t="s">
        <v>4</v>
      </c>
      <c r="D404" s="2">
        <v>2017</v>
      </c>
      <c r="E404" s="1">
        <v>1931</v>
      </c>
    </row>
    <row r="405" spans="1:5" x14ac:dyDescent="0.35">
      <c r="A405" s="1" t="s">
        <v>0</v>
      </c>
      <c r="B405" s="1" t="s">
        <v>102</v>
      </c>
      <c r="C405" s="1" t="s">
        <v>5</v>
      </c>
      <c r="D405" s="2">
        <v>2008</v>
      </c>
      <c r="E405" s="1">
        <v>0</v>
      </c>
    </row>
    <row r="406" spans="1:5" x14ac:dyDescent="0.35">
      <c r="A406" s="1" t="s">
        <v>0</v>
      </c>
      <c r="B406" s="1" t="s">
        <v>102</v>
      </c>
      <c r="C406" s="1" t="s">
        <v>5</v>
      </c>
      <c r="D406" s="2">
        <v>2017</v>
      </c>
      <c r="E406" s="1">
        <v>275</v>
      </c>
    </row>
    <row r="407" spans="1:5" x14ac:dyDescent="0.35">
      <c r="A407" s="1" t="s">
        <v>0</v>
      </c>
      <c r="B407" s="1" t="s">
        <v>102</v>
      </c>
      <c r="C407" s="1" t="s">
        <v>6</v>
      </c>
      <c r="D407" s="2">
        <v>2008</v>
      </c>
      <c r="E407" s="1">
        <v>473</v>
      </c>
    </row>
    <row r="408" spans="1:5" x14ac:dyDescent="0.35">
      <c r="A408" s="1" t="s">
        <v>0</v>
      </c>
      <c r="B408" s="1" t="s">
        <v>102</v>
      </c>
      <c r="C408" s="1" t="s">
        <v>6</v>
      </c>
      <c r="D408" s="2">
        <v>2017</v>
      </c>
      <c r="E408" s="1">
        <v>782</v>
      </c>
    </row>
    <row r="409" spans="1:5" x14ac:dyDescent="0.35">
      <c r="A409" s="1" t="s">
        <v>0</v>
      </c>
      <c r="B409" s="1" t="s">
        <v>102</v>
      </c>
      <c r="C409" s="1" t="s">
        <v>7</v>
      </c>
      <c r="D409" s="2">
        <v>2008</v>
      </c>
      <c r="E409" s="1">
        <v>174</v>
      </c>
    </row>
    <row r="410" spans="1:5" x14ac:dyDescent="0.35">
      <c r="A410" s="1" t="s">
        <v>0</v>
      </c>
      <c r="B410" s="1" t="s">
        <v>102</v>
      </c>
      <c r="C410" s="1" t="s">
        <v>7</v>
      </c>
      <c r="D410" s="2">
        <v>2017</v>
      </c>
      <c r="E410" s="1">
        <v>204</v>
      </c>
    </row>
    <row r="411" spans="1:5" x14ac:dyDescent="0.35">
      <c r="A411" s="1" t="s">
        <v>0</v>
      </c>
      <c r="B411" s="1" t="s">
        <v>102</v>
      </c>
      <c r="C411" s="1" t="s">
        <v>8</v>
      </c>
      <c r="D411" s="2">
        <v>2008</v>
      </c>
      <c r="E411" s="1">
        <v>508</v>
      </c>
    </row>
    <row r="412" spans="1:5" x14ac:dyDescent="0.35">
      <c r="A412" s="1" t="s">
        <v>0</v>
      </c>
      <c r="B412" s="1" t="s">
        <v>102</v>
      </c>
      <c r="C412" s="1" t="s">
        <v>8</v>
      </c>
      <c r="D412" s="2">
        <v>2017</v>
      </c>
      <c r="E412" s="1">
        <v>941</v>
      </c>
    </row>
    <row r="413" spans="1:5" x14ac:dyDescent="0.35">
      <c r="A413" s="1" t="s">
        <v>0</v>
      </c>
      <c r="B413" s="1" t="s">
        <v>102</v>
      </c>
      <c r="C413" s="1" t="s">
        <v>9</v>
      </c>
      <c r="D413" s="2">
        <v>2008</v>
      </c>
      <c r="E413" s="1">
        <v>484</v>
      </c>
    </row>
    <row r="414" spans="1:5" x14ac:dyDescent="0.35">
      <c r="A414" s="1" t="s">
        <v>0</v>
      </c>
      <c r="B414" s="1" t="s">
        <v>102</v>
      </c>
      <c r="C414" s="1" t="s">
        <v>9</v>
      </c>
      <c r="D414" s="2">
        <v>2017</v>
      </c>
      <c r="E414" s="1">
        <v>633</v>
      </c>
    </row>
    <row r="415" spans="1:5" x14ac:dyDescent="0.35">
      <c r="A415" s="1" t="s">
        <v>0</v>
      </c>
      <c r="B415" s="1" t="s">
        <v>102</v>
      </c>
      <c r="C415" s="1" t="s">
        <v>10</v>
      </c>
      <c r="D415" s="2">
        <v>2008</v>
      </c>
      <c r="E415" s="1">
        <v>4434</v>
      </c>
    </row>
    <row r="416" spans="1:5" x14ac:dyDescent="0.35">
      <c r="A416" s="1" t="s">
        <v>0</v>
      </c>
      <c r="B416" s="1" t="s">
        <v>102</v>
      </c>
      <c r="C416" s="1" t="s">
        <v>10</v>
      </c>
      <c r="D416" s="2">
        <v>2017</v>
      </c>
      <c r="E416" s="1">
        <v>1945</v>
      </c>
    </row>
    <row r="417" spans="1:5" x14ac:dyDescent="0.35">
      <c r="A417" s="1" t="s">
        <v>0</v>
      </c>
      <c r="B417" s="1" t="s">
        <v>102</v>
      </c>
      <c r="C417" s="1" t="s">
        <v>11</v>
      </c>
      <c r="D417" s="2">
        <v>2008</v>
      </c>
      <c r="E417" s="1">
        <v>1251</v>
      </c>
    </row>
    <row r="418" spans="1:5" x14ac:dyDescent="0.35">
      <c r="A418" s="1" t="s">
        <v>0</v>
      </c>
      <c r="B418" s="1" t="s">
        <v>102</v>
      </c>
      <c r="C418" s="1" t="s">
        <v>11</v>
      </c>
      <c r="D418" s="2">
        <v>2017</v>
      </c>
      <c r="E418" s="1">
        <v>1605</v>
      </c>
    </row>
    <row r="419" spans="1:5" x14ac:dyDescent="0.35">
      <c r="A419" s="1" t="s">
        <v>0</v>
      </c>
      <c r="B419" s="1" t="s">
        <v>102</v>
      </c>
      <c r="C419" s="1" t="s">
        <v>12</v>
      </c>
      <c r="D419" s="2">
        <v>2008</v>
      </c>
      <c r="E419" s="1">
        <v>323</v>
      </c>
    </row>
    <row r="420" spans="1:5" x14ac:dyDescent="0.35">
      <c r="A420" s="1" t="s">
        <v>0</v>
      </c>
      <c r="B420" s="1" t="s">
        <v>102</v>
      </c>
      <c r="C420" s="1" t="s">
        <v>12</v>
      </c>
      <c r="D420" s="2">
        <v>2017</v>
      </c>
      <c r="E420" s="1">
        <v>270</v>
      </c>
    </row>
    <row r="421" spans="1:5" x14ac:dyDescent="0.35">
      <c r="A421" s="1" t="s">
        <v>0</v>
      </c>
      <c r="B421" s="1" t="s">
        <v>102</v>
      </c>
      <c r="C421" s="1" t="s">
        <v>13</v>
      </c>
      <c r="D421" s="2">
        <v>2008</v>
      </c>
      <c r="E421" s="1">
        <v>455</v>
      </c>
    </row>
    <row r="422" spans="1:5" x14ac:dyDescent="0.35">
      <c r="A422" s="1" t="s">
        <v>0</v>
      </c>
      <c r="B422" s="1" t="s">
        <v>102</v>
      </c>
      <c r="C422" s="1" t="s">
        <v>13</v>
      </c>
      <c r="D422" s="2">
        <v>2017</v>
      </c>
      <c r="E422" s="1">
        <v>387</v>
      </c>
    </row>
    <row r="423" spans="1:5" x14ac:dyDescent="0.35">
      <c r="A423" s="1" t="s">
        <v>0</v>
      </c>
      <c r="B423" s="1" t="s">
        <v>102</v>
      </c>
      <c r="C423" s="1" t="s">
        <v>14</v>
      </c>
      <c r="D423" s="2">
        <v>2008</v>
      </c>
      <c r="E423" s="1">
        <v>757</v>
      </c>
    </row>
    <row r="424" spans="1:5" x14ac:dyDescent="0.35">
      <c r="A424" s="1" t="s">
        <v>0</v>
      </c>
      <c r="B424" s="1" t="s">
        <v>102</v>
      </c>
      <c r="C424" s="1" t="s">
        <v>14</v>
      </c>
      <c r="D424" s="2">
        <v>2017</v>
      </c>
      <c r="E424" s="1">
        <v>1235</v>
      </c>
    </row>
    <row r="425" spans="1:5" x14ac:dyDescent="0.35">
      <c r="A425" s="1" t="s">
        <v>0</v>
      </c>
      <c r="B425" s="1" t="s">
        <v>102</v>
      </c>
      <c r="C425" s="1" t="s">
        <v>15</v>
      </c>
      <c r="D425" s="2">
        <v>2008</v>
      </c>
      <c r="E425" s="1">
        <v>595</v>
      </c>
    </row>
    <row r="426" spans="1:5" x14ac:dyDescent="0.35">
      <c r="A426" s="1" t="s">
        <v>0</v>
      </c>
      <c r="B426" s="1" t="s">
        <v>102</v>
      </c>
      <c r="C426" s="1" t="s">
        <v>15</v>
      </c>
      <c r="D426" s="2">
        <v>2017</v>
      </c>
      <c r="E426" s="1">
        <v>529</v>
      </c>
    </row>
    <row r="427" spans="1:5" x14ac:dyDescent="0.35">
      <c r="A427" s="1" t="s">
        <v>0</v>
      </c>
      <c r="B427" s="1" t="s">
        <v>102</v>
      </c>
      <c r="C427" s="1" t="s">
        <v>16</v>
      </c>
      <c r="D427" s="2">
        <v>2008</v>
      </c>
      <c r="E427" s="1">
        <v>252</v>
      </c>
    </row>
    <row r="428" spans="1:5" x14ac:dyDescent="0.35">
      <c r="A428" s="1" t="s">
        <v>0</v>
      </c>
      <c r="B428" s="1" t="s">
        <v>102</v>
      </c>
      <c r="C428" s="1" t="s">
        <v>16</v>
      </c>
      <c r="D428" s="2">
        <v>2017</v>
      </c>
      <c r="E428" s="1">
        <v>189</v>
      </c>
    </row>
    <row r="429" spans="1:5" x14ac:dyDescent="0.35">
      <c r="A429" s="1" t="s">
        <v>0</v>
      </c>
      <c r="B429" s="1" t="s">
        <v>102</v>
      </c>
      <c r="C429" s="1" t="s">
        <v>17</v>
      </c>
      <c r="D429" s="2">
        <v>2008</v>
      </c>
      <c r="E429" s="1">
        <v>1797</v>
      </c>
    </row>
    <row r="430" spans="1:5" x14ac:dyDescent="0.35">
      <c r="A430" s="1" t="s">
        <v>0</v>
      </c>
      <c r="B430" s="1" t="s">
        <v>102</v>
      </c>
      <c r="C430" s="1" t="s">
        <v>17</v>
      </c>
      <c r="D430" s="2">
        <v>2017</v>
      </c>
      <c r="E430" s="1">
        <v>1679</v>
      </c>
    </row>
    <row r="431" spans="1:5" x14ac:dyDescent="0.35">
      <c r="A431" s="1" t="s">
        <v>0</v>
      </c>
      <c r="B431" s="1" t="s">
        <v>102</v>
      </c>
      <c r="C431" s="1" t="s">
        <v>18</v>
      </c>
      <c r="D431" s="2">
        <v>2008</v>
      </c>
      <c r="E431" s="1">
        <v>809</v>
      </c>
    </row>
    <row r="432" spans="1:5" x14ac:dyDescent="0.35">
      <c r="A432" s="1" t="s">
        <v>0</v>
      </c>
      <c r="B432" s="1" t="s">
        <v>102</v>
      </c>
      <c r="C432" s="1" t="s">
        <v>18</v>
      </c>
      <c r="D432" s="2">
        <v>2017</v>
      </c>
      <c r="E432" s="1">
        <v>1207</v>
      </c>
    </row>
    <row r="433" spans="1:5" x14ac:dyDescent="0.35">
      <c r="A433" s="1" t="s">
        <v>0</v>
      </c>
      <c r="B433" s="1" t="s">
        <v>102</v>
      </c>
      <c r="C433" s="1" t="s">
        <v>19</v>
      </c>
      <c r="D433" s="2">
        <v>2008</v>
      </c>
      <c r="E433" s="1">
        <v>264</v>
      </c>
    </row>
    <row r="434" spans="1:5" x14ac:dyDescent="0.35">
      <c r="A434" s="1" t="s">
        <v>0</v>
      </c>
      <c r="B434" s="1" t="s">
        <v>102</v>
      </c>
      <c r="C434" s="1" t="s">
        <v>19</v>
      </c>
      <c r="D434" s="2">
        <v>2017</v>
      </c>
      <c r="E434" s="1">
        <v>239</v>
      </c>
    </row>
    <row r="435" spans="1:5" x14ac:dyDescent="0.35">
      <c r="A435" s="1" t="s">
        <v>0</v>
      </c>
      <c r="B435" s="1" t="s">
        <v>102</v>
      </c>
      <c r="C435" s="1" t="s">
        <v>20</v>
      </c>
      <c r="D435" s="2">
        <v>2008</v>
      </c>
      <c r="E435" s="1">
        <v>311</v>
      </c>
    </row>
    <row r="436" spans="1:5" x14ac:dyDescent="0.35">
      <c r="A436" s="1" t="s">
        <v>0</v>
      </c>
      <c r="B436" s="1" t="s">
        <v>102</v>
      </c>
      <c r="C436" s="1" t="s">
        <v>20</v>
      </c>
      <c r="D436" s="2">
        <v>2017</v>
      </c>
      <c r="E436" s="1">
        <v>380</v>
      </c>
    </row>
    <row r="437" spans="1:5" x14ac:dyDescent="0.35">
      <c r="A437" s="1" t="s">
        <v>0</v>
      </c>
      <c r="B437" s="1" t="s">
        <v>102</v>
      </c>
      <c r="C437" s="1" t="s">
        <v>21</v>
      </c>
      <c r="D437" s="2">
        <v>2008</v>
      </c>
      <c r="E437" s="1">
        <v>270</v>
      </c>
    </row>
    <row r="438" spans="1:5" x14ac:dyDescent="0.35">
      <c r="A438" s="1" t="s">
        <v>0</v>
      </c>
      <c r="B438" s="1" t="s">
        <v>102</v>
      </c>
      <c r="C438" s="1" t="s">
        <v>21</v>
      </c>
      <c r="D438" s="2">
        <v>2017</v>
      </c>
      <c r="E438" s="1">
        <v>220</v>
      </c>
    </row>
    <row r="439" spans="1:5" x14ac:dyDescent="0.35">
      <c r="A439" s="1" t="s">
        <v>0</v>
      </c>
      <c r="B439" s="1" t="s">
        <v>102</v>
      </c>
      <c r="C439" s="1" t="s">
        <v>22</v>
      </c>
      <c r="D439" s="2">
        <v>2008</v>
      </c>
      <c r="E439" s="1">
        <v>391</v>
      </c>
    </row>
    <row r="440" spans="1:5" x14ac:dyDescent="0.35">
      <c r="A440" s="1" t="s">
        <v>0</v>
      </c>
      <c r="B440" s="1" t="s">
        <v>102</v>
      </c>
      <c r="C440" s="1" t="s">
        <v>22</v>
      </c>
      <c r="D440" s="2">
        <v>2017</v>
      </c>
      <c r="E440" s="1">
        <v>515</v>
      </c>
    </row>
    <row r="441" spans="1:5" x14ac:dyDescent="0.35">
      <c r="A441" s="1" t="s">
        <v>0</v>
      </c>
      <c r="B441" s="1" t="s">
        <v>102</v>
      </c>
      <c r="C441" s="1" t="s">
        <v>23</v>
      </c>
      <c r="D441" s="2">
        <v>2008</v>
      </c>
      <c r="E441" s="1">
        <v>597</v>
      </c>
    </row>
    <row r="442" spans="1:5" x14ac:dyDescent="0.35">
      <c r="A442" s="1" t="s">
        <v>0</v>
      </c>
      <c r="B442" s="1" t="s">
        <v>102</v>
      </c>
      <c r="C442" s="1" t="s">
        <v>23</v>
      </c>
      <c r="D442" s="2">
        <v>2017</v>
      </c>
      <c r="E442" s="1">
        <v>551</v>
      </c>
    </row>
    <row r="443" spans="1:5" x14ac:dyDescent="0.35">
      <c r="A443" s="1" t="s">
        <v>0</v>
      </c>
      <c r="B443" s="1" t="s">
        <v>102</v>
      </c>
      <c r="C443" s="1" t="s">
        <v>24</v>
      </c>
      <c r="D443" s="2">
        <v>2008</v>
      </c>
      <c r="E443" s="1">
        <v>298</v>
      </c>
    </row>
    <row r="444" spans="1:5" x14ac:dyDescent="0.35">
      <c r="A444" s="1" t="s">
        <v>0</v>
      </c>
      <c r="B444" s="1" t="s">
        <v>102</v>
      </c>
      <c r="C444" s="1" t="s">
        <v>24</v>
      </c>
      <c r="D444" s="2">
        <v>2017</v>
      </c>
      <c r="E444" s="1">
        <v>640</v>
      </c>
    </row>
    <row r="445" spans="1:5" x14ac:dyDescent="0.35">
      <c r="A445" s="1" t="s">
        <v>0</v>
      </c>
      <c r="B445" s="1" t="s">
        <v>102</v>
      </c>
      <c r="C445" s="1" t="s">
        <v>25</v>
      </c>
      <c r="D445" s="2">
        <v>2008</v>
      </c>
      <c r="E445" s="1">
        <v>0</v>
      </c>
    </row>
    <row r="446" spans="1:5" x14ac:dyDescent="0.35">
      <c r="A446" s="1" t="s">
        <v>0</v>
      </c>
      <c r="B446" s="1" t="s">
        <v>102</v>
      </c>
      <c r="C446" s="1" t="s">
        <v>25</v>
      </c>
      <c r="D446" s="2">
        <v>2017</v>
      </c>
      <c r="E446" s="1">
        <v>520</v>
      </c>
    </row>
    <row r="447" spans="1:5" x14ac:dyDescent="0.35">
      <c r="A447" s="1" t="s">
        <v>0</v>
      </c>
      <c r="B447" s="1" t="s">
        <v>102</v>
      </c>
      <c r="C447" s="1" t="s">
        <v>26</v>
      </c>
      <c r="D447" s="2">
        <v>2008</v>
      </c>
      <c r="E447" s="1">
        <v>627</v>
      </c>
    </row>
    <row r="448" spans="1:5" x14ac:dyDescent="0.35">
      <c r="A448" s="1" t="s">
        <v>0</v>
      </c>
      <c r="B448" s="1" t="s">
        <v>102</v>
      </c>
      <c r="C448" s="1" t="s">
        <v>26</v>
      </c>
      <c r="D448" s="2">
        <v>2017</v>
      </c>
      <c r="E448" s="1">
        <v>537</v>
      </c>
    </row>
    <row r="449" spans="1:5" x14ac:dyDescent="0.35">
      <c r="A449" s="1" t="s">
        <v>0</v>
      </c>
      <c r="B449" s="1" t="s">
        <v>102</v>
      </c>
      <c r="C449" s="1" t="s">
        <v>27</v>
      </c>
      <c r="D449" s="2">
        <v>2008</v>
      </c>
      <c r="E449" s="1">
        <v>1335</v>
      </c>
    </row>
    <row r="450" spans="1:5" x14ac:dyDescent="0.35">
      <c r="A450" s="1" t="s">
        <v>0</v>
      </c>
      <c r="B450" s="1" t="s">
        <v>102</v>
      </c>
      <c r="C450" s="1" t="s">
        <v>27</v>
      </c>
      <c r="D450" s="2">
        <v>2017</v>
      </c>
      <c r="E450" s="1">
        <v>1429</v>
      </c>
    </row>
    <row r="451" spans="1:5" x14ac:dyDescent="0.35">
      <c r="A451" s="1" t="s">
        <v>0</v>
      </c>
      <c r="B451" s="1" t="s">
        <v>102</v>
      </c>
      <c r="C451" s="1" t="s">
        <v>28</v>
      </c>
      <c r="D451" s="2">
        <v>2008</v>
      </c>
      <c r="E451" s="1">
        <v>516</v>
      </c>
    </row>
    <row r="452" spans="1:5" x14ac:dyDescent="0.35">
      <c r="A452" s="1" t="s">
        <v>0</v>
      </c>
      <c r="B452" s="1" t="s">
        <v>102</v>
      </c>
      <c r="C452" s="1" t="s">
        <v>28</v>
      </c>
      <c r="D452" s="2">
        <v>2017</v>
      </c>
      <c r="E452" s="1">
        <v>550</v>
      </c>
    </row>
    <row r="453" spans="1:5" x14ac:dyDescent="0.35">
      <c r="A453" s="1" t="s">
        <v>0</v>
      </c>
      <c r="B453" s="1" t="s">
        <v>102</v>
      </c>
      <c r="C453" s="1" t="s">
        <v>29</v>
      </c>
      <c r="D453" s="2">
        <v>2008</v>
      </c>
      <c r="E453" s="1">
        <v>784</v>
      </c>
    </row>
    <row r="454" spans="1:5" x14ac:dyDescent="0.35">
      <c r="A454" s="1" t="s">
        <v>0</v>
      </c>
      <c r="B454" s="1" t="s">
        <v>102</v>
      </c>
      <c r="C454" s="1" t="s">
        <v>29</v>
      </c>
      <c r="D454" s="2">
        <v>2017</v>
      </c>
      <c r="E454" s="1">
        <v>707</v>
      </c>
    </row>
    <row r="455" spans="1:5" x14ac:dyDescent="0.35">
      <c r="A455" s="1" t="s">
        <v>0</v>
      </c>
      <c r="B455" s="1" t="s">
        <v>102</v>
      </c>
      <c r="C455" s="1" t="s">
        <v>30</v>
      </c>
      <c r="D455" s="2">
        <v>2008</v>
      </c>
      <c r="E455" s="1">
        <v>1474</v>
      </c>
    </row>
    <row r="456" spans="1:5" x14ac:dyDescent="0.35">
      <c r="A456" s="1" t="s">
        <v>0</v>
      </c>
      <c r="B456" s="1" t="s">
        <v>102</v>
      </c>
      <c r="C456" s="1" t="s">
        <v>30</v>
      </c>
      <c r="D456" s="2">
        <v>2017</v>
      </c>
      <c r="E456" s="1">
        <v>2114</v>
      </c>
    </row>
    <row r="457" spans="1:5" x14ac:dyDescent="0.35">
      <c r="A457" s="1" t="s">
        <v>0</v>
      </c>
      <c r="B457" s="1" t="s">
        <v>102</v>
      </c>
      <c r="C457" s="1" t="s">
        <v>31</v>
      </c>
      <c r="D457" s="2">
        <v>2008</v>
      </c>
      <c r="E457" s="1">
        <v>1270</v>
      </c>
    </row>
    <row r="458" spans="1:5" x14ac:dyDescent="0.35">
      <c r="A458" s="1" t="s">
        <v>0</v>
      </c>
      <c r="B458" s="1" t="s">
        <v>102</v>
      </c>
      <c r="C458" s="1" t="s">
        <v>31</v>
      </c>
      <c r="D458" s="2">
        <v>2017</v>
      </c>
      <c r="E458" s="1">
        <v>994</v>
      </c>
    </row>
    <row r="459" spans="1:5" x14ac:dyDescent="0.35">
      <c r="A459" s="1" t="s">
        <v>0</v>
      </c>
      <c r="B459" s="1" t="s">
        <v>102</v>
      </c>
      <c r="C459" s="1" t="s">
        <v>32</v>
      </c>
      <c r="D459" s="2">
        <v>2008</v>
      </c>
      <c r="E459" s="1">
        <v>766</v>
      </c>
    </row>
    <row r="460" spans="1:5" x14ac:dyDescent="0.35">
      <c r="A460" s="1" t="s">
        <v>0</v>
      </c>
      <c r="B460" s="1" t="s">
        <v>102</v>
      </c>
      <c r="C460" s="1" t="s">
        <v>32</v>
      </c>
      <c r="D460" s="2">
        <v>2017</v>
      </c>
      <c r="E460" s="1">
        <v>589</v>
      </c>
    </row>
    <row r="461" spans="1:5" x14ac:dyDescent="0.35">
      <c r="A461" s="1" t="s">
        <v>0</v>
      </c>
      <c r="B461" s="1" t="s">
        <v>102</v>
      </c>
      <c r="C461" s="1" t="s">
        <v>33</v>
      </c>
      <c r="D461" s="2">
        <v>2008</v>
      </c>
      <c r="E461" s="1">
        <v>1062</v>
      </c>
    </row>
    <row r="462" spans="1:5" x14ac:dyDescent="0.35">
      <c r="A462" s="1" t="s">
        <v>0</v>
      </c>
      <c r="B462" s="1" t="s">
        <v>102</v>
      </c>
      <c r="C462" s="1" t="s">
        <v>33</v>
      </c>
      <c r="D462" s="2">
        <v>2017</v>
      </c>
      <c r="E462" s="1">
        <v>780</v>
      </c>
    </row>
    <row r="463" spans="1:5" x14ac:dyDescent="0.35">
      <c r="A463" s="1" t="s">
        <v>0</v>
      </c>
      <c r="B463" s="1" t="s">
        <v>102</v>
      </c>
      <c r="C463" s="1" t="s">
        <v>34</v>
      </c>
      <c r="D463" s="2">
        <v>2008</v>
      </c>
      <c r="E463" s="1">
        <v>528</v>
      </c>
    </row>
    <row r="464" spans="1:5" x14ac:dyDescent="0.35">
      <c r="A464" s="1" t="s">
        <v>0</v>
      </c>
      <c r="B464" s="1" t="s">
        <v>102</v>
      </c>
      <c r="C464" s="1" t="s">
        <v>34</v>
      </c>
      <c r="D464" s="2">
        <v>2017</v>
      </c>
      <c r="E464" s="1">
        <v>525</v>
      </c>
    </row>
    <row r="465" spans="1:5" x14ac:dyDescent="0.35">
      <c r="A465" s="1" t="s">
        <v>0</v>
      </c>
      <c r="B465" s="1" t="s">
        <v>102</v>
      </c>
      <c r="C465" s="1" t="s">
        <v>35</v>
      </c>
      <c r="D465" s="2">
        <v>2008</v>
      </c>
      <c r="E465" s="1">
        <v>1662</v>
      </c>
    </row>
    <row r="466" spans="1:5" x14ac:dyDescent="0.35">
      <c r="A466" s="1" t="s">
        <v>0</v>
      </c>
      <c r="B466" s="1" t="s">
        <v>102</v>
      </c>
      <c r="C466" s="1" t="s">
        <v>35</v>
      </c>
      <c r="D466" s="2">
        <v>2017</v>
      </c>
      <c r="E466" s="1">
        <v>1558</v>
      </c>
    </row>
    <row r="467" spans="1:5" x14ac:dyDescent="0.35">
      <c r="A467" s="1" t="s">
        <v>0</v>
      </c>
      <c r="B467" s="1" t="s">
        <v>102</v>
      </c>
      <c r="C467" s="1" t="s">
        <v>36</v>
      </c>
      <c r="D467" s="2">
        <v>2008</v>
      </c>
      <c r="E467" s="1">
        <v>289</v>
      </c>
    </row>
    <row r="468" spans="1:5" x14ac:dyDescent="0.35">
      <c r="A468" s="1" t="s">
        <v>0</v>
      </c>
      <c r="B468" s="1" t="s">
        <v>102</v>
      </c>
      <c r="C468" s="1" t="s">
        <v>36</v>
      </c>
      <c r="D468" s="2">
        <v>2017</v>
      </c>
      <c r="E468" s="1">
        <v>205</v>
      </c>
    </row>
    <row r="469" spans="1:5" x14ac:dyDescent="0.35">
      <c r="A469" s="1" t="s">
        <v>0</v>
      </c>
      <c r="B469" s="1" t="s">
        <v>102</v>
      </c>
      <c r="C469" s="1" t="s">
        <v>37</v>
      </c>
      <c r="D469" s="2">
        <v>2008</v>
      </c>
      <c r="E469" s="1">
        <v>569</v>
      </c>
    </row>
    <row r="470" spans="1:5" x14ac:dyDescent="0.35">
      <c r="A470" s="1" t="s">
        <v>0</v>
      </c>
      <c r="B470" s="1" t="s">
        <v>102</v>
      </c>
      <c r="C470" s="1" t="s">
        <v>37</v>
      </c>
      <c r="D470" s="2">
        <v>2017</v>
      </c>
      <c r="E470" s="1">
        <v>830</v>
      </c>
    </row>
    <row r="471" spans="1:5" x14ac:dyDescent="0.35">
      <c r="A471" s="1" t="s">
        <v>0</v>
      </c>
      <c r="B471" s="1" t="s">
        <v>102</v>
      </c>
      <c r="C471" s="1" t="s">
        <v>38</v>
      </c>
      <c r="D471" s="2">
        <v>2008</v>
      </c>
      <c r="E471" s="1">
        <v>1518</v>
      </c>
    </row>
    <row r="472" spans="1:5" x14ac:dyDescent="0.35">
      <c r="A472" s="1" t="s">
        <v>0</v>
      </c>
      <c r="B472" s="1" t="s">
        <v>102</v>
      </c>
      <c r="C472" s="1" t="s">
        <v>38</v>
      </c>
      <c r="D472" s="2">
        <v>2017</v>
      </c>
      <c r="E472" s="1">
        <v>1420</v>
      </c>
    </row>
    <row r="473" spans="1:5" x14ac:dyDescent="0.35">
      <c r="A473" s="1" t="s">
        <v>0</v>
      </c>
      <c r="B473" s="1" t="s">
        <v>102</v>
      </c>
      <c r="C473" s="1" t="s">
        <v>39</v>
      </c>
      <c r="D473" s="2">
        <v>2008</v>
      </c>
      <c r="E473" s="1">
        <v>2821</v>
      </c>
    </row>
    <row r="474" spans="1:5" x14ac:dyDescent="0.35">
      <c r="A474" s="1" t="s">
        <v>0</v>
      </c>
      <c r="B474" s="1" t="s">
        <v>102</v>
      </c>
      <c r="C474" s="1" t="s">
        <v>39</v>
      </c>
      <c r="D474" s="2">
        <v>2017</v>
      </c>
      <c r="E474" s="1">
        <v>1696</v>
      </c>
    </row>
    <row r="475" spans="1:5" x14ac:dyDescent="0.35">
      <c r="A475" s="1" t="s">
        <v>0</v>
      </c>
      <c r="B475" s="1" t="s">
        <v>102</v>
      </c>
      <c r="C475" s="1" t="s">
        <v>40</v>
      </c>
      <c r="D475" s="2">
        <v>2008</v>
      </c>
      <c r="E475" s="1">
        <v>704</v>
      </c>
    </row>
    <row r="476" spans="1:5" x14ac:dyDescent="0.35">
      <c r="A476" s="1" t="s">
        <v>0</v>
      </c>
      <c r="B476" s="1" t="s">
        <v>102</v>
      </c>
      <c r="C476" s="1" t="s">
        <v>40</v>
      </c>
      <c r="D476" s="2">
        <v>2017</v>
      </c>
      <c r="E476" s="1">
        <v>775</v>
      </c>
    </row>
    <row r="477" spans="1:5" x14ac:dyDescent="0.35">
      <c r="A477" s="1" t="s">
        <v>0</v>
      </c>
      <c r="B477" s="1" t="s">
        <v>102</v>
      </c>
      <c r="C477" s="1" t="s">
        <v>41</v>
      </c>
      <c r="D477" s="2">
        <v>2008</v>
      </c>
      <c r="E477" s="1">
        <v>1535</v>
      </c>
    </row>
    <row r="478" spans="1:5" x14ac:dyDescent="0.35">
      <c r="A478" s="1" t="s">
        <v>0</v>
      </c>
      <c r="B478" s="1" t="s">
        <v>102</v>
      </c>
      <c r="C478" s="1" t="s">
        <v>41</v>
      </c>
      <c r="D478" s="2">
        <v>2017</v>
      </c>
      <c r="E478" s="1">
        <v>1145</v>
      </c>
    </row>
    <row r="479" spans="1:5" x14ac:dyDescent="0.35">
      <c r="A479" s="1" t="s">
        <v>0</v>
      </c>
      <c r="B479" s="1" t="s">
        <v>102</v>
      </c>
      <c r="C479" s="1" t="s">
        <v>42</v>
      </c>
      <c r="D479" s="2">
        <v>2008</v>
      </c>
      <c r="E479" s="1">
        <v>1550</v>
      </c>
    </row>
    <row r="480" spans="1:5" x14ac:dyDescent="0.35">
      <c r="A480" s="1" t="s">
        <v>0</v>
      </c>
      <c r="B480" s="1" t="s">
        <v>102</v>
      </c>
      <c r="C480" s="1" t="s">
        <v>42</v>
      </c>
      <c r="D480" s="2">
        <v>2017</v>
      </c>
      <c r="E480" s="1">
        <v>1455</v>
      </c>
    </row>
    <row r="481" spans="1:5" x14ac:dyDescent="0.35">
      <c r="A481" s="1" t="s">
        <v>0</v>
      </c>
      <c r="B481" s="1" t="s">
        <v>102</v>
      </c>
      <c r="C481" s="1" t="s">
        <v>43</v>
      </c>
      <c r="D481" s="2">
        <v>2008</v>
      </c>
      <c r="E481" s="1">
        <v>770</v>
      </c>
    </row>
    <row r="482" spans="1:5" x14ac:dyDescent="0.35">
      <c r="A482" s="1" t="s">
        <v>0</v>
      </c>
      <c r="B482" s="1" t="s">
        <v>102</v>
      </c>
      <c r="C482" s="1" t="s">
        <v>43</v>
      </c>
      <c r="D482" s="2">
        <v>2017</v>
      </c>
      <c r="E482" s="1">
        <v>764</v>
      </c>
    </row>
    <row r="483" spans="1:5" x14ac:dyDescent="0.35">
      <c r="A483" s="1" t="s">
        <v>0</v>
      </c>
      <c r="B483" s="1" t="s">
        <v>102</v>
      </c>
      <c r="C483" s="1" t="s">
        <v>44</v>
      </c>
      <c r="D483" s="2">
        <v>2008</v>
      </c>
      <c r="E483" s="1">
        <v>492</v>
      </c>
    </row>
    <row r="484" spans="1:5" x14ac:dyDescent="0.35">
      <c r="A484" s="1" t="s">
        <v>0</v>
      </c>
      <c r="B484" s="1" t="s">
        <v>102</v>
      </c>
      <c r="C484" s="1" t="s">
        <v>44</v>
      </c>
      <c r="D484" s="2">
        <v>2017</v>
      </c>
      <c r="E484" s="1">
        <v>367</v>
      </c>
    </row>
    <row r="485" spans="1:5" x14ac:dyDescent="0.35">
      <c r="A485" s="1" t="s">
        <v>0</v>
      </c>
      <c r="B485" s="1" t="s">
        <v>102</v>
      </c>
      <c r="C485" s="1" t="s">
        <v>45</v>
      </c>
      <c r="D485" s="2">
        <v>2008</v>
      </c>
      <c r="E485" s="1">
        <v>2180</v>
      </c>
    </row>
    <row r="486" spans="1:5" x14ac:dyDescent="0.35">
      <c r="A486" s="1" t="s">
        <v>0</v>
      </c>
      <c r="B486" s="1" t="s">
        <v>102</v>
      </c>
      <c r="C486" s="1" t="s">
        <v>45</v>
      </c>
      <c r="D486" s="2">
        <v>2017</v>
      </c>
      <c r="E486" s="1">
        <v>2237</v>
      </c>
    </row>
    <row r="487" spans="1:5" x14ac:dyDescent="0.35">
      <c r="A487" s="1" t="s">
        <v>0</v>
      </c>
      <c r="B487" s="1" t="s">
        <v>102</v>
      </c>
      <c r="C487" s="1" t="s">
        <v>46</v>
      </c>
      <c r="D487" s="2">
        <v>2008</v>
      </c>
      <c r="E487" s="1">
        <v>818</v>
      </c>
    </row>
    <row r="488" spans="1:5" x14ac:dyDescent="0.35">
      <c r="A488" s="1" t="s">
        <v>0</v>
      </c>
      <c r="B488" s="1" t="s">
        <v>102</v>
      </c>
      <c r="C488" s="1" t="s">
        <v>46</v>
      </c>
      <c r="D488" s="2">
        <v>2017</v>
      </c>
      <c r="E488" s="1">
        <v>591</v>
      </c>
    </row>
    <row r="489" spans="1:5" x14ac:dyDescent="0.35">
      <c r="A489" s="1" t="s">
        <v>0</v>
      </c>
      <c r="B489" s="1" t="s">
        <v>102</v>
      </c>
      <c r="C489" s="1" t="s">
        <v>47</v>
      </c>
      <c r="D489" s="2">
        <v>2008</v>
      </c>
      <c r="E489" s="1">
        <v>333</v>
      </c>
    </row>
    <row r="490" spans="1:5" x14ac:dyDescent="0.35">
      <c r="A490" s="1" t="s">
        <v>0</v>
      </c>
      <c r="B490" s="1" t="s">
        <v>102</v>
      </c>
      <c r="C490" s="1" t="s">
        <v>47</v>
      </c>
      <c r="D490" s="2">
        <v>2017</v>
      </c>
      <c r="E490" s="1">
        <v>330</v>
      </c>
    </row>
    <row r="491" spans="1:5" x14ac:dyDescent="0.35">
      <c r="A491" s="1" t="s">
        <v>0</v>
      </c>
      <c r="B491" s="1" t="s">
        <v>102</v>
      </c>
      <c r="C491" s="1" t="s">
        <v>48</v>
      </c>
      <c r="D491" s="2">
        <v>2008</v>
      </c>
      <c r="E491" s="1">
        <v>756</v>
      </c>
    </row>
    <row r="492" spans="1:5" x14ac:dyDescent="0.35">
      <c r="A492" s="1" t="s">
        <v>0</v>
      </c>
      <c r="B492" s="1" t="s">
        <v>102</v>
      </c>
      <c r="C492" s="1" t="s">
        <v>48</v>
      </c>
      <c r="D492" s="2">
        <v>2017</v>
      </c>
      <c r="E492" s="1">
        <v>1227</v>
      </c>
    </row>
    <row r="493" spans="1:5" x14ac:dyDescent="0.35">
      <c r="A493" s="1" t="s">
        <v>0</v>
      </c>
      <c r="B493" s="1" t="s">
        <v>102</v>
      </c>
      <c r="C493" s="1" t="s">
        <v>49</v>
      </c>
      <c r="D493" s="2">
        <v>2008</v>
      </c>
      <c r="E493" s="1">
        <v>1803</v>
      </c>
    </row>
    <row r="494" spans="1:5" x14ac:dyDescent="0.35">
      <c r="A494" s="1" t="s">
        <v>0</v>
      </c>
      <c r="B494" s="1" t="s">
        <v>102</v>
      </c>
      <c r="C494" s="1" t="s">
        <v>49</v>
      </c>
      <c r="D494" s="2">
        <v>2017</v>
      </c>
      <c r="E494" s="1">
        <v>699</v>
      </c>
    </row>
    <row r="495" spans="1:5" x14ac:dyDescent="0.35">
      <c r="A495" s="1" t="s">
        <v>0</v>
      </c>
      <c r="B495" s="1" t="s">
        <v>102</v>
      </c>
      <c r="C495" s="1" t="s">
        <v>50</v>
      </c>
      <c r="D495" s="2">
        <v>2008</v>
      </c>
      <c r="E495" s="1">
        <v>1463</v>
      </c>
    </row>
    <row r="496" spans="1:5" x14ac:dyDescent="0.35">
      <c r="A496" s="1" t="s">
        <v>0</v>
      </c>
      <c r="B496" s="1" t="s">
        <v>102</v>
      </c>
      <c r="C496" s="1" t="s">
        <v>50</v>
      </c>
      <c r="D496" s="2">
        <v>2017</v>
      </c>
      <c r="E496" s="1">
        <v>1170</v>
      </c>
    </row>
    <row r="497" spans="1:5" x14ac:dyDescent="0.35">
      <c r="A497" s="1" t="s">
        <v>0</v>
      </c>
      <c r="B497" s="1" t="s">
        <v>102</v>
      </c>
      <c r="C497" s="1" t="s">
        <v>51</v>
      </c>
      <c r="D497" s="2">
        <v>2008</v>
      </c>
      <c r="E497" s="1">
        <v>372</v>
      </c>
    </row>
    <row r="498" spans="1:5" x14ac:dyDescent="0.35">
      <c r="A498" s="1" t="s">
        <v>0</v>
      </c>
      <c r="B498" s="1" t="s">
        <v>102</v>
      </c>
      <c r="C498" s="1" t="s">
        <v>51</v>
      </c>
      <c r="D498" s="2">
        <v>2017</v>
      </c>
      <c r="E498" s="1">
        <v>363</v>
      </c>
    </row>
    <row r="499" spans="1:5" x14ac:dyDescent="0.35">
      <c r="A499" s="1" t="s">
        <v>0</v>
      </c>
      <c r="B499" s="1" t="s">
        <v>102</v>
      </c>
      <c r="C499" s="1" t="s">
        <v>52</v>
      </c>
      <c r="D499" s="2">
        <v>2008</v>
      </c>
      <c r="E499" s="1">
        <v>681</v>
      </c>
    </row>
    <row r="500" spans="1:5" x14ac:dyDescent="0.35">
      <c r="A500" s="1" t="s">
        <v>0</v>
      </c>
      <c r="B500" s="1" t="s">
        <v>102</v>
      </c>
      <c r="C500" s="1" t="s">
        <v>52</v>
      </c>
      <c r="D500" s="2">
        <v>2017</v>
      </c>
      <c r="E500" s="1">
        <v>284</v>
      </c>
    </row>
    <row r="501" spans="1:5" x14ac:dyDescent="0.35">
      <c r="A501" s="1" t="s">
        <v>0</v>
      </c>
      <c r="B501" s="1" t="s">
        <v>102</v>
      </c>
      <c r="C501" s="1" t="s">
        <v>53</v>
      </c>
      <c r="D501" s="2">
        <v>2008</v>
      </c>
      <c r="E501" s="1">
        <v>733</v>
      </c>
    </row>
    <row r="502" spans="1:5" x14ac:dyDescent="0.35">
      <c r="A502" s="1" t="s">
        <v>0</v>
      </c>
      <c r="B502" s="1" t="s">
        <v>102</v>
      </c>
      <c r="C502" s="1" t="s">
        <v>53</v>
      </c>
      <c r="D502" s="2">
        <v>2017</v>
      </c>
      <c r="E502" s="1">
        <v>599</v>
      </c>
    </row>
    <row r="503" spans="1:5" x14ac:dyDescent="0.35">
      <c r="A503" s="1" t="s">
        <v>0</v>
      </c>
      <c r="B503" s="1" t="s">
        <v>102</v>
      </c>
      <c r="C503" s="1" t="s">
        <v>54</v>
      </c>
      <c r="D503" s="2">
        <v>2008</v>
      </c>
      <c r="E503" s="1">
        <v>933</v>
      </c>
    </row>
    <row r="504" spans="1:5" x14ac:dyDescent="0.35">
      <c r="A504" s="1" t="s">
        <v>0</v>
      </c>
      <c r="B504" s="1" t="s">
        <v>102</v>
      </c>
      <c r="C504" s="1" t="s">
        <v>54</v>
      </c>
      <c r="D504" s="2">
        <v>2017</v>
      </c>
      <c r="E504" s="1">
        <v>593</v>
      </c>
    </row>
    <row r="505" spans="1:5" x14ac:dyDescent="0.35">
      <c r="A505" s="1" t="s">
        <v>0</v>
      </c>
      <c r="B505" s="1" t="s">
        <v>102</v>
      </c>
      <c r="C505" s="1" t="s">
        <v>55</v>
      </c>
      <c r="D505" s="2">
        <v>2008</v>
      </c>
      <c r="E505" s="1">
        <v>666</v>
      </c>
    </row>
    <row r="506" spans="1:5" x14ac:dyDescent="0.35">
      <c r="A506" s="1" t="s">
        <v>0</v>
      </c>
      <c r="B506" s="1" t="s">
        <v>102</v>
      </c>
      <c r="C506" s="1" t="s">
        <v>55</v>
      </c>
      <c r="D506" s="2">
        <v>2017</v>
      </c>
      <c r="E506" s="1">
        <v>974</v>
      </c>
    </row>
    <row r="507" spans="1:5" x14ac:dyDescent="0.35">
      <c r="A507" s="1" t="s">
        <v>0</v>
      </c>
      <c r="B507" s="1" t="s">
        <v>102</v>
      </c>
      <c r="C507" s="1" t="s">
        <v>56</v>
      </c>
      <c r="D507" s="2">
        <v>2008</v>
      </c>
      <c r="E507" s="1">
        <v>3540</v>
      </c>
    </row>
    <row r="508" spans="1:5" x14ac:dyDescent="0.35">
      <c r="A508" s="1" t="s">
        <v>0</v>
      </c>
      <c r="B508" s="1" t="s">
        <v>102</v>
      </c>
      <c r="C508" s="1" t="s">
        <v>56</v>
      </c>
      <c r="D508" s="2">
        <v>2017</v>
      </c>
      <c r="E508" s="1">
        <v>2524</v>
      </c>
    </row>
    <row r="509" spans="1:5" x14ac:dyDescent="0.35">
      <c r="A509" s="1" t="s">
        <v>0</v>
      </c>
      <c r="B509" s="1" t="s">
        <v>102</v>
      </c>
      <c r="C509" s="1" t="s">
        <v>57</v>
      </c>
      <c r="D509" s="2">
        <v>2008</v>
      </c>
      <c r="E509" s="1">
        <v>2302</v>
      </c>
    </row>
    <row r="510" spans="1:5" x14ac:dyDescent="0.35">
      <c r="A510" s="1" t="s">
        <v>0</v>
      </c>
      <c r="B510" s="1" t="s">
        <v>102</v>
      </c>
      <c r="C510" s="1" t="s">
        <v>57</v>
      </c>
      <c r="D510" s="2">
        <v>2017</v>
      </c>
      <c r="E510" s="1">
        <v>2387</v>
      </c>
    </row>
    <row r="511" spans="1:5" x14ac:dyDescent="0.35">
      <c r="A511" s="1" t="s">
        <v>0</v>
      </c>
      <c r="B511" s="1" t="s">
        <v>102</v>
      </c>
      <c r="C511" s="1" t="s">
        <v>58</v>
      </c>
      <c r="D511" s="2">
        <v>2008</v>
      </c>
      <c r="E511" s="1">
        <v>202</v>
      </c>
    </row>
    <row r="512" spans="1:5" x14ac:dyDescent="0.35">
      <c r="A512" s="1" t="s">
        <v>0</v>
      </c>
      <c r="B512" s="1" t="s">
        <v>102</v>
      </c>
      <c r="C512" s="1" t="s">
        <v>58</v>
      </c>
      <c r="D512" s="2">
        <v>2017</v>
      </c>
      <c r="E512" s="1">
        <v>196</v>
      </c>
    </row>
    <row r="513" spans="1:5" x14ac:dyDescent="0.35">
      <c r="A513" s="1" t="s">
        <v>0</v>
      </c>
      <c r="B513" s="1" t="s">
        <v>102</v>
      </c>
      <c r="C513" s="1" t="s">
        <v>59</v>
      </c>
      <c r="D513" s="2">
        <v>2008</v>
      </c>
      <c r="E513" s="1">
        <v>786</v>
      </c>
    </row>
    <row r="514" spans="1:5" x14ac:dyDescent="0.35">
      <c r="A514" s="1" t="s">
        <v>0</v>
      </c>
      <c r="B514" s="1" t="s">
        <v>102</v>
      </c>
      <c r="C514" s="1" t="s">
        <v>59</v>
      </c>
      <c r="D514" s="2">
        <v>2017</v>
      </c>
      <c r="E514" s="1">
        <v>255</v>
      </c>
    </row>
    <row r="515" spans="1:5" x14ac:dyDescent="0.35">
      <c r="A515" s="1" t="s">
        <v>0</v>
      </c>
      <c r="B515" s="1" t="s">
        <v>102</v>
      </c>
      <c r="C515" s="1" t="s">
        <v>60</v>
      </c>
      <c r="D515" s="2">
        <v>2008</v>
      </c>
      <c r="E515" s="1">
        <v>2030</v>
      </c>
    </row>
    <row r="516" spans="1:5" x14ac:dyDescent="0.35">
      <c r="A516" s="1" t="s">
        <v>0</v>
      </c>
      <c r="B516" s="1" t="s">
        <v>102</v>
      </c>
      <c r="C516" s="1" t="s">
        <v>60</v>
      </c>
      <c r="D516" s="2">
        <v>2017</v>
      </c>
      <c r="E516" s="1">
        <v>2769</v>
      </c>
    </row>
    <row r="517" spans="1:5" x14ac:dyDescent="0.35">
      <c r="A517" s="1" t="s">
        <v>0</v>
      </c>
      <c r="B517" s="1" t="s">
        <v>102</v>
      </c>
      <c r="C517" s="1" t="s">
        <v>61</v>
      </c>
      <c r="D517" s="2">
        <v>2008</v>
      </c>
      <c r="E517" s="1">
        <v>116</v>
      </c>
    </row>
    <row r="518" spans="1:5" x14ac:dyDescent="0.35">
      <c r="A518" s="1" t="s">
        <v>0</v>
      </c>
      <c r="B518" s="1" t="s">
        <v>102</v>
      </c>
      <c r="C518" s="1" t="s">
        <v>61</v>
      </c>
      <c r="D518" s="2">
        <v>2017</v>
      </c>
      <c r="E518" s="1">
        <v>85</v>
      </c>
    </row>
    <row r="519" spans="1:5" x14ac:dyDescent="0.35">
      <c r="A519" s="1" t="s">
        <v>0</v>
      </c>
      <c r="B519" s="1" t="s">
        <v>102</v>
      </c>
      <c r="C519" s="1" t="s">
        <v>62</v>
      </c>
      <c r="D519" s="2">
        <v>2008</v>
      </c>
      <c r="E519" s="1">
        <v>1130</v>
      </c>
    </row>
    <row r="520" spans="1:5" x14ac:dyDescent="0.35">
      <c r="A520" s="1" t="s">
        <v>0</v>
      </c>
      <c r="B520" s="1" t="s">
        <v>102</v>
      </c>
      <c r="C520" s="1" t="s">
        <v>62</v>
      </c>
      <c r="D520" s="2">
        <v>2017</v>
      </c>
      <c r="E520" s="1">
        <v>980</v>
      </c>
    </row>
    <row r="521" spans="1:5" x14ac:dyDescent="0.35">
      <c r="A521" s="1" t="s">
        <v>0</v>
      </c>
      <c r="B521" s="1" t="s">
        <v>102</v>
      </c>
      <c r="C521" s="1" t="s">
        <v>63</v>
      </c>
      <c r="D521" s="2">
        <v>2008</v>
      </c>
      <c r="E521" s="1">
        <v>1057</v>
      </c>
    </row>
    <row r="522" spans="1:5" x14ac:dyDescent="0.35">
      <c r="A522" s="1" t="s">
        <v>0</v>
      </c>
      <c r="B522" s="1" t="s">
        <v>102</v>
      </c>
      <c r="C522" s="1" t="s">
        <v>63</v>
      </c>
      <c r="D522" s="2">
        <v>2017</v>
      </c>
      <c r="E522" s="1">
        <v>1054</v>
      </c>
    </row>
    <row r="523" spans="1:5" x14ac:dyDescent="0.35">
      <c r="A523" s="1" t="s">
        <v>0</v>
      </c>
      <c r="B523" s="1" t="s">
        <v>102</v>
      </c>
      <c r="C523" s="1" t="s">
        <v>64</v>
      </c>
      <c r="D523" s="2">
        <v>2008</v>
      </c>
      <c r="E523" s="1">
        <v>1550</v>
      </c>
    </row>
    <row r="524" spans="1:5" x14ac:dyDescent="0.35">
      <c r="A524" s="1" t="s">
        <v>0</v>
      </c>
      <c r="B524" s="1" t="s">
        <v>102</v>
      </c>
      <c r="C524" s="1" t="s">
        <v>64</v>
      </c>
      <c r="D524" s="2">
        <v>2017</v>
      </c>
      <c r="E524" s="1">
        <v>1401</v>
      </c>
    </row>
    <row r="525" spans="1:5" x14ac:dyDescent="0.35">
      <c r="A525" s="1" t="s">
        <v>0</v>
      </c>
      <c r="B525" s="1" t="s">
        <v>102</v>
      </c>
      <c r="C525" s="1" t="s">
        <v>65</v>
      </c>
      <c r="D525" s="2">
        <v>2008</v>
      </c>
      <c r="E525" s="1">
        <v>1268</v>
      </c>
    </row>
    <row r="526" spans="1:5" x14ac:dyDescent="0.35">
      <c r="A526" s="1" t="s">
        <v>0</v>
      </c>
      <c r="B526" s="1" t="s">
        <v>102</v>
      </c>
      <c r="C526" s="1" t="s">
        <v>65</v>
      </c>
      <c r="D526" s="2">
        <v>2017</v>
      </c>
      <c r="E526" s="1">
        <v>2577</v>
      </c>
    </row>
    <row r="527" spans="1:5" x14ac:dyDescent="0.35">
      <c r="A527" s="1" t="s">
        <v>0</v>
      </c>
      <c r="B527" s="1" t="s">
        <v>102</v>
      </c>
      <c r="C527" s="1" t="s">
        <v>66</v>
      </c>
      <c r="D527" s="2">
        <v>2008</v>
      </c>
      <c r="E527" s="1">
        <v>860</v>
      </c>
    </row>
    <row r="528" spans="1:5" x14ac:dyDescent="0.35">
      <c r="A528" s="1" t="s">
        <v>0</v>
      </c>
      <c r="B528" s="1" t="s">
        <v>102</v>
      </c>
      <c r="C528" s="1" t="s">
        <v>66</v>
      </c>
      <c r="D528" s="2">
        <v>2017</v>
      </c>
      <c r="E528" s="1">
        <v>610</v>
      </c>
    </row>
    <row r="529" spans="1:5" x14ac:dyDescent="0.35">
      <c r="A529" s="1" t="s">
        <v>0</v>
      </c>
      <c r="B529" s="1" t="s">
        <v>102</v>
      </c>
      <c r="C529" s="1" t="s">
        <v>67</v>
      </c>
      <c r="D529" s="2">
        <v>2008</v>
      </c>
      <c r="E529" s="1">
        <v>1003</v>
      </c>
    </row>
    <row r="530" spans="1:5" x14ac:dyDescent="0.35">
      <c r="A530" s="1" t="s">
        <v>0</v>
      </c>
      <c r="B530" s="1" t="s">
        <v>102</v>
      </c>
      <c r="C530" s="1" t="s">
        <v>67</v>
      </c>
      <c r="D530" s="2">
        <v>2017</v>
      </c>
      <c r="E530" s="1">
        <v>981</v>
      </c>
    </row>
    <row r="531" spans="1:5" x14ac:dyDescent="0.35">
      <c r="A531" s="1" t="s">
        <v>0</v>
      </c>
      <c r="B531" s="1" t="s">
        <v>102</v>
      </c>
      <c r="C531" s="1" t="s">
        <v>68</v>
      </c>
      <c r="D531" s="2">
        <v>2008</v>
      </c>
      <c r="E531" s="1">
        <v>0</v>
      </c>
    </row>
    <row r="532" spans="1:5" x14ac:dyDescent="0.35">
      <c r="A532" s="1" t="s">
        <v>0</v>
      </c>
      <c r="B532" s="1" t="s">
        <v>102</v>
      </c>
      <c r="C532" s="1" t="s">
        <v>68</v>
      </c>
      <c r="D532" s="2">
        <v>2017</v>
      </c>
      <c r="E532" s="1">
        <v>759</v>
      </c>
    </row>
    <row r="533" spans="1:5" x14ac:dyDescent="0.35">
      <c r="A533" s="1" t="s">
        <v>0</v>
      </c>
      <c r="B533" s="1" t="s">
        <v>102</v>
      </c>
      <c r="C533" s="1" t="s">
        <v>69</v>
      </c>
      <c r="D533" s="2">
        <v>2008</v>
      </c>
      <c r="E533" s="1">
        <v>1547</v>
      </c>
    </row>
    <row r="534" spans="1:5" x14ac:dyDescent="0.35">
      <c r="A534" s="1" t="s">
        <v>0</v>
      </c>
      <c r="B534" s="1" t="s">
        <v>102</v>
      </c>
      <c r="C534" s="1" t="s">
        <v>69</v>
      </c>
      <c r="D534" s="2">
        <v>2017</v>
      </c>
      <c r="E534" s="1">
        <v>1482</v>
      </c>
    </row>
    <row r="535" spans="1:5" x14ac:dyDescent="0.35">
      <c r="A535" s="1" t="s">
        <v>0</v>
      </c>
      <c r="B535" s="1" t="s">
        <v>102</v>
      </c>
      <c r="C535" s="1" t="s">
        <v>70</v>
      </c>
      <c r="D535" s="2">
        <v>2008</v>
      </c>
      <c r="E535" s="1">
        <v>1201</v>
      </c>
    </row>
    <row r="536" spans="1:5" x14ac:dyDescent="0.35">
      <c r="A536" s="1" t="s">
        <v>0</v>
      </c>
      <c r="B536" s="1" t="s">
        <v>102</v>
      </c>
      <c r="C536" s="1" t="s">
        <v>70</v>
      </c>
      <c r="D536" s="2">
        <v>2017</v>
      </c>
      <c r="E536" s="1">
        <v>1354</v>
      </c>
    </row>
    <row r="537" spans="1:5" x14ac:dyDescent="0.35">
      <c r="A537" s="1" t="s">
        <v>0</v>
      </c>
      <c r="B537" s="1" t="s">
        <v>102</v>
      </c>
      <c r="C537" s="1" t="s">
        <v>71</v>
      </c>
      <c r="D537" s="2">
        <v>2008</v>
      </c>
      <c r="E537" s="1">
        <v>539</v>
      </c>
    </row>
    <row r="538" spans="1:5" x14ac:dyDescent="0.35">
      <c r="A538" s="1" t="s">
        <v>0</v>
      </c>
      <c r="B538" s="1" t="s">
        <v>102</v>
      </c>
      <c r="C538" s="1" t="s">
        <v>71</v>
      </c>
      <c r="D538" s="2">
        <v>2017</v>
      </c>
      <c r="E538" s="1">
        <v>569</v>
      </c>
    </row>
    <row r="539" spans="1:5" x14ac:dyDescent="0.35">
      <c r="A539" s="1" t="s">
        <v>0</v>
      </c>
      <c r="B539" s="1" t="s">
        <v>102</v>
      </c>
      <c r="C539" s="1" t="s">
        <v>72</v>
      </c>
      <c r="D539" s="2">
        <v>2008</v>
      </c>
      <c r="E539" s="1">
        <v>691</v>
      </c>
    </row>
    <row r="540" spans="1:5" x14ac:dyDescent="0.35">
      <c r="A540" s="1" t="s">
        <v>0</v>
      </c>
      <c r="B540" s="1" t="s">
        <v>102</v>
      </c>
      <c r="C540" s="1" t="s">
        <v>72</v>
      </c>
      <c r="D540" s="2">
        <v>2017</v>
      </c>
      <c r="E540" s="1">
        <v>1195</v>
      </c>
    </row>
    <row r="541" spans="1:5" x14ac:dyDescent="0.35">
      <c r="A541" s="1" t="s">
        <v>0</v>
      </c>
      <c r="B541" s="1" t="s">
        <v>102</v>
      </c>
      <c r="C541" s="1" t="s">
        <v>73</v>
      </c>
      <c r="D541" s="2">
        <v>2008</v>
      </c>
      <c r="E541" s="1">
        <v>1904</v>
      </c>
    </row>
    <row r="542" spans="1:5" x14ac:dyDescent="0.35">
      <c r="A542" s="1" t="s">
        <v>0</v>
      </c>
      <c r="B542" s="1" t="s">
        <v>102</v>
      </c>
      <c r="C542" s="1" t="s">
        <v>73</v>
      </c>
      <c r="D542" s="2">
        <v>2017</v>
      </c>
      <c r="E542" s="1">
        <v>2582</v>
      </c>
    </row>
    <row r="543" spans="1:5" x14ac:dyDescent="0.35">
      <c r="A543" s="1" t="s">
        <v>0</v>
      </c>
      <c r="B543" s="1" t="s">
        <v>102</v>
      </c>
      <c r="C543" s="1" t="s">
        <v>74</v>
      </c>
      <c r="D543" s="2">
        <v>2008</v>
      </c>
      <c r="E543" s="1">
        <v>1228</v>
      </c>
    </row>
    <row r="544" spans="1:5" x14ac:dyDescent="0.35">
      <c r="A544" s="1" t="s">
        <v>0</v>
      </c>
      <c r="B544" s="1" t="s">
        <v>102</v>
      </c>
      <c r="C544" s="1" t="s">
        <v>74</v>
      </c>
      <c r="D544" s="2">
        <v>2017</v>
      </c>
      <c r="E544" s="1">
        <v>848</v>
      </c>
    </row>
    <row r="545" spans="1:5" x14ac:dyDescent="0.35">
      <c r="A545" s="1" t="s">
        <v>0</v>
      </c>
      <c r="B545" s="1" t="s">
        <v>102</v>
      </c>
      <c r="C545" s="1" t="s">
        <v>75</v>
      </c>
      <c r="D545" s="2">
        <v>2008</v>
      </c>
      <c r="E545" s="1">
        <v>323</v>
      </c>
    </row>
    <row r="546" spans="1:5" x14ac:dyDescent="0.35">
      <c r="A546" s="1" t="s">
        <v>0</v>
      </c>
      <c r="B546" s="1" t="s">
        <v>102</v>
      </c>
      <c r="C546" s="1" t="s">
        <v>75</v>
      </c>
      <c r="D546" s="2">
        <v>2017</v>
      </c>
      <c r="E546" s="1">
        <v>489</v>
      </c>
    </row>
    <row r="547" spans="1:5" x14ac:dyDescent="0.35">
      <c r="A547" s="1" t="s">
        <v>0</v>
      </c>
      <c r="B547" s="1" t="s">
        <v>102</v>
      </c>
      <c r="C547" s="1" t="s">
        <v>76</v>
      </c>
      <c r="D547" s="2">
        <v>2008</v>
      </c>
      <c r="E547" s="1">
        <v>0</v>
      </c>
    </row>
    <row r="548" spans="1:5" x14ac:dyDescent="0.35">
      <c r="A548" s="1" t="s">
        <v>0</v>
      </c>
      <c r="B548" s="1" t="s">
        <v>102</v>
      </c>
      <c r="C548" s="1" t="s">
        <v>76</v>
      </c>
      <c r="D548" s="2">
        <v>2017</v>
      </c>
      <c r="E548" s="1">
        <v>1361</v>
      </c>
    </row>
    <row r="549" spans="1:5" x14ac:dyDescent="0.35">
      <c r="A549" s="1" t="s">
        <v>0</v>
      </c>
      <c r="B549" s="1" t="s">
        <v>102</v>
      </c>
      <c r="C549" s="1" t="s">
        <v>77</v>
      </c>
      <c r="D549" s="2">
        <v>2008</v>
      </c>
      <c r="E549" s="1">
        <v>0</v>
      </c>
    </row>
    <row r="550" spans="1:5" x14ac:dyDescent="0.35">
      <c r="A550" s="1" t="s">
        <v>0</v>
      </c>
      <c r="B550" s="1" t="s">
        <v>102</v>
      </c>
      <c r="C550" s="1" t="s">
        <v>77</v>
      </c>
      <c r="D550" s="2">
        <v>2017</v>
      </c>
      <c r="E550" s="1">
        <v>214</v>
      </c>
    </row>
    <row r="551" spans="1:5" x14ac:dyDescent="0.35">
      <c r="A551" s="1" t="s">
        <v>0</v>
      </c>
      <c r="B551" s="1" t="s">
        <v>102</v>
      </c>
      <c r="C551" s="1" t="s">
        <v>78</v>
      </c>
      <c r="D551" s="2">
        <v>2008</v>
      </c>
      <c r="E551" s="1">
        <v>1507</v>
      </c>
    </row>
    <row r="552" spans="1:5" x14ac:dyDescent="0.35">
      <c r="A552" s="1" t="s">
        <v>0</v>
      </c>
      <c r="B552" s="1" t="s">
        <v>102</v>
      </c>
      <c r="C552" s="1" t="s">
        <v>78</v>
      </c>
      <c r="D552" s="2">
        <v>2017</v>
      </c>
      <c r="E552" s="1">
        <v>1594</v>
      </c>
    </row>
    <row r="553" spans="1:5" x14ac:dyDescent="0.35">
      <c r="A553" s="1" t="s">
        <v>0</v>
      </c>
      <c r="B553" s="1" t="s">
        <v>102</v>
      </c>
      <c r="C553" s="1" t="s">
        <v>79</v>
      </c>
      <c r="D553" s="2">
        <v>2008</v>
      </c>
      <c r="E553" s="1">
        <v>967</v>
      </c>
    </row>
    <row r="554" spans="1:5" x14ac:dyDescent="0.35">
      <c r="A554" s="1" t="s">
        <v>0</v>
      </c>
      <c r="B554" s="1" t="s">
        <v>102</v>
      </c>
      <c r="C554" s="1" t="s">
        <v>79</v>
      </c>
      <c r="D554" s="2">
        <v>2017</v>
      </c>
      <c r="E554" s="1">
        <v>964</v>
      </c>
    </row>
    <row r="555" spans="1:5" x14ac:dyDescent="0.35">
      <c r="A555" s="1" t="s">
        <v>0</v>
      </c>
      <c r="B555" s="1" t="s">
        <v>102</v>
      </c>
      <c r="C555" s="1" t="s">
        <v>80</v>
      </c>
      <c r="D555" s="2">
        <v>2008</v>
      </c>
      <c r="E555" s="1">
        <v>0</v>
      </c>
    </row>
    <row r="556" spans="1:5" x14ac:dyDescent="0.35">
      <c r="A556" s="1" t="s">
        <v>0</v>
      </c>
      <c r="B556" s="1" t="s">
        <v>102</v>
      </c>
      <c r="C556" s="1" t="s">
        <v>80</v>
      </c>
      <c r="D556" s="2">
        <v>2017</v>
      </c>
      <c r="E556" s="1">
        <v>1213</v>
      </c>
    </row>
    <row r="557" spans="1:5" x14ac:dyDescent="0.35">
      <c r="A557" s="1" t="s">
        <v>0</v>
      </c>
      <c r="B557" s="1" t="s">
        <v>102</v>
      </c>
      <c r="C557" s="1" t="s">
        <v>81</v>
      </c>
      <c r="D557" s="2">
        <v>2008</v>
      </c>
      <c r="E557" s="1">
        <v>5056</v>
      </c>
    </row>
    <row r="558" spans="1:5" x14ac:dyDescent="0.35">
      <c r="A558" s="1" t="s">
        <v>0</v>
      </c>
      <c r="B558" s="1" t="s">
        <v>102</v>
      </c>
      <c r="C558" s="1" t="s">
        <v>81</v>
      </c>
      <c r="D558" s="2">
        <v>2017</v>
      </c>
      <c r="E558" s="1">
        <v>5146</v>
      </c>
    </row>
    <row r="559" spans="1:5" x14ac:dyDescent="0.35">
      <c r="A559" s="1" t="s">
        <v>0</v>
      </c>
      <c r="B559" s="1" t="s">
        <v>102</v>
      </c>
      <c r="C559" s="1" t="s">
        <v>82</v>
      </c>
      <c r="D559" s="2">
        <v>2008</v>
      </c>
      <c r="E559" s="1">
        <v>1093</v>
      </c>
    </row>
    <row r="560" spans="1:5" x14ac:dyDescent="0.35">
      <c r="A560" s="1" t="s">
        <v>0</v>
      </c>
      <c r="B560" s="1" t="s">
        <v>102</v>
      </c>
      <c r="C560" s="1" t="s">
        <v>82</v>
      </c>
      <c r="D560" s="2">
        <v>2017</v>
      </c>
      <c r="E560" s="1">
        <v>1168</v>
      </c>
    </row>
    <row r="561" spans="1:5" x14ac:dyDescent="0.35">
      <c r="A561" s="1" t="s">
        <v>0</v>
      </c>
      <c r="B561" s="1" t="s">
        <v>102</v>
      </c>
      <c r="C561" s="1" t="s">
        <v>83</v>
      </c>
      <c r="D561" s="2">
        <v>2008</v>
      </c>
      <c r="E561" s="1">
        <v>764</v>
      </c>
    </row>
    <row r="562" spans="1:5" x14ac:dyDescent="0.35">
      <c r="A562" s="1" t="s">
        <v>0</v>
      </c>
      <c r="B562" s="1" t="s">
        <v>102</v>
      </c>
      <c r="C562" s="1" t="s">
        <v>83</v>
      </c>
      <c r="D562" s="2">
        <v>2017</v>
      </c>
      <c r="E562" s="1">
        <v>757</v>
      </c>
    </row>
    <row r="563" spans="1:5" x14ac:dyDescent="0.35">
      <c r="A563" s="1" t="s">
        <v>0</v>
      </c>
      <c r="B563" s="1" t="s">
        <v>102</v>
      </c>
      <c r="C563" s="1" t="s">
        <v>84</v>
      </c>
      <c r="D563" s="2">
        <v>2008</v>
      </c>
      <c r="E563" s="1">
        <v>692</v>
      </c>
    </row>
    <row r="564" spans="1:5" x14ac:dyDescent="0.35">
      <c r="A564" s="1" t="s">
        <v>0</v>
      </c>
      <c r="B564" s="1" t="s">
        <v>102</v>
      </c>
      <c r="C564" s="1" t="s">
        <v>84</v>
      </c>
      <c r="D564" s="2">
        <v>2017</v>
      </c>
      <c r="E564" s="1">
        <v>803</v>
      </c>
    </row>
    <row r="565" spans="1:5" x14ac:dyDescent="0.35">
      <c r="A565" s="1" t="s">
        <v>0</v>
      </c>
      <c r="B565" s="1" t="s">
        <v>102</v>
      </c>
      <c r="C565" s="1" t="s">
        <v>85</v>
      </c>
      <c r="D565" s="2">
        <v>2008</v>
      </c>
      <c r="E565" s="1">
        <v>329</v>
      </c>
    </row>
    <row r="566" spans="1:5" x14ac:dyDescent="0.35">
      <c r="A566" s="1" t="s">
        <v>0</v>
      </c>
      <c r="B566" s="1" t="s">
        <v>102</v>
      </c>
      <c r="C566" s="1" t="s">
        <v>85</v>
      </c>
      <c r="D566" s="2">
        <v>2017</v>
      </c>
      <c r="E566" s="1">
        <v>370</v>
      </c>
    </row>
    <row r="567" spans="1:5" x14ac:dyDescent="0.35">
      <c r="A567" s="1" t="s">
        <v>0</v>
      </c>
      <c r="B567" s="1" t="s">
        <v>102</v>
      </c>
      <c r="C567" s="1" t="s">
        <v>86</v>
      </c>
      <c r="D567" s="2">
        <v>2008</v>
      </c>
      <c r="E567" s="1">
        <v>1192</v>
      </c>
    </row>
    <row r="568" spans="1:5" x14ac:dyDescent="0.35">
      <c r="A568" s="1" t="s">
        <v>0</v>
      </c>
      <c r="B568" s="1" t="s">
        <v>102</v>
      </c>
      <c r="C568" s="1" t="s">
        <v>86</v>
      </c>
      <c r="D568" s="2">
        <v>2017</v>
      </c>
      <c r="E568" s="1">
        <v>1396</v>
      </c>
    </row>
    <row r="569" spans="1:5" x14ac:dyDescent="0.35">
      <c r="A569" s="1" t="s">
        <v>0</v>
      </c>
      <c r="B569" s="1" t="s">
        <v>102</v>
      </c>
      <c r="C569" s="1" t="s">
        <v>87</v>
      </c>
      <c r="D569" s="2">
        <v>2008</v>
      </c>
      <c r="E569" s="1">
        <v>811</v>
      </c>
    </row>
    <row r="570" spans="1:5" x14ac:dyDescent="0.35">
      <c r="A570" s="1" t="s">
        <v>0</v>
      </c>
      <c r="B570" s="1" t="s">
        <v>102</v>
      </c>
      <c r="C570" s="1" t="s">
        <v>87</v>
      </c>
      <c r="D570" s="2">
        <v>2017</v>
      </c>
      <c r="E570" s="1">
        <v>709</v>
      </c>
    </row>
    <row r="571" spans="1:5" x14ac:dyDescent="0.35">
      <c r="A571" s="1" t="s">
        <v>0</v>
      </c>
      <c r="B571" s="1" t="s">
        <v>102</v>
      </c>
      <c r="C571" s="1" t="s">
        <v>88</v>
      </c>
      <c r="D571" s="2">
        <v>2008</v>
      </c>
      <c r="E571" s="1">
        <v>504</v>
      </c>
    </row>
    <row r="572" spans="1:5" x14ac:dyDescent="0.35">
      <c r="A572" s="1" t="s">
        <v>0</v>
      </c>
      <c r="B572" s="1" t="s">
        <v>102</v>
      </c>
      <c r="C572" s="1" t="s">
        <v>88</v>
      </c>
      <c r="D572" s="2">
        <v>2017</v>
      </c>
      <c r="E572" s="1">
        <v>401</v>
      </c>
    </row>
    <row r="573" spans="1:5" x14ac:dyDescent="0.35">
      <c r="A573" s="1" t="s">
        <v>0</v>
      </c>
      <c r="B573" s="1" t="s">
        <v>102</v>
      </c>
      <c r="C573" s="1" t="s">
        <v>89</v>
      </c>
      <c r="D573" s="2">
        <v>2008</v>
      </c>
      <c r="E573" s="1">
        <v>1763</v>
      </c>
    </row>
    <row r="574" spans="1:5" x14ac:dyDescent="0.35">
      <c r="A574" s="1" t="s">
        <v>0</v>
      </c>
      <c r="B574" s="1" t="s">
        <v>102</v>
      </c>
      <c r="C574" s="1" t="s">
        <v>89</v>
      </c>
      <c r="D574" s="2">
        <v>2017</v>
      </c>
      <c r="E574" s="1">
        <v>1243</v>
      </c>
    </row>
    <row r="575" spans="1:5" x14ac:dyDescent="0.35">
      <c r="A575" s="1" t="s">
        <v>0</v>
      </c>
      <c r="B575" s="1" t="s">
        <v>102</v>
      </c>
      <c r="C575" s="1" t="s">
        <v>90</v>
      </c>
      <c r="D575" s="2">
        <v>2008</v>
      </c>
      <c r="E575" s="1">
        <v>918</v>
      </c>
    </row>
    <row r="576" spans="1:5" x14ac:dyDescent="0.35">
      <c r="A576" s="1" t="s">
        <v>0</v>
      </c>
      <c r="B576" s="1" t="s">
        <v>102</v>
      </c>
      <c r="C576" s="1" t="s">
        <v>90</v>
      </c>
      <c r="D576" s="2">
        <v>2017</v>
      </c>
      <c r="E576" s="1">
        <v>661</v>
      </c>
    </row>
    <row r="577" spans="1:5" x14ac:dyDescent="0.35">
      <c r="A577" s="1" t="s">
        <v>0</v>
      </c>
      <c r="B577" s="1" t="s">
        <v>102</v>
      </c>
      <c r="C577" s="1" t="s">
        <v>91</v>
      </c>
      <c r="D577" s="2">
        <v>2008</v>
      </c>
      <c r="E577" s="1">
        <v>2216</v>
      </c>
    </row>
    <row r="578" spans="1:5" x14ac:dyDescent="0.35">
      <c r="A578" s="1" t="s">
        <v>0</v>
      </c>
      <c r="B578" s="1" t="s">
        <v>102</v>
      </c>
      <c r="C578" s="1" t="s">
        <v>91</v>
      </c>
      <c r="D578" s="2">
        <v>2017</v>
      </c>
      <c r="E578" s="1">
        <v>1985</v>
      </c>
    </row>
    <row r="579" spans="1:5" x14ac:dyDescent="0.35">
      <c r="A579" s="1" t="s">
        <v>0</v>
      </c>
      <c r="B579" s="1" t="s">
        <v>102</v>
      </c>
      <c r="C579" s="1" t="s">
        <v>92</v>
      </c>
      <c r="D579" s="2">
        <v>2008</v>
      </c>
      <c r="E579" s="1">
        <v>1870</v>
      </c>
    </row>
    <row r="580" spans="1:5" x14ac:dyDescent="0.35">
      <c r="A580" s="1" t="s">
        <v>0</v>
      </c>
      <c r="B580" s="1" t="s">
        <v>102</v>
      </c>
      <c r="C580" s="1" t="s">
        <v>92</v>
      </c>
      <c r="D580" s="2">
        <v>2017</v>
      </c>
      <c r="E580" s="1">
        <v>1606</v>
      </c>
    </row>
    <row r="581" spans="1:5" x14ac:dyDescent="0.35">
      <c r="A581" s="1" t="s">
        <v>0</v>
      </c>
      <c r="B581" s="1" t="s">
        <v>102</v>
      </c>
      <c r="C581" s="1" t="s">
        <v>93</v>
      </c>
      <c r="D581" s="2">
        <v>2008</v>
      </c>
      <c r="E581" s="1">
        <v>0</v>
      </c>
    </row>
    <row r="582" spans="1:5" x14ac:dyDescent="0.35">
      <c r="A582" s="1" t="s">
        <v>0</v>
      </c>
      <c r="B582" s="1" t="s">
        <v>102</v>
      </c>
      <c r="C582" s="1" t="s">
        <v>93</v>
      </c>
      <c r="D582" s="2">
        <v>2017</v>
      </c>
      <c r="E582" s="1">
        <v>837</v>
      </c>
    </row>
    <row r="583" spans="1:5" x14ac:dyDescent="0.35">
      <c r="A583" s="1" t="s">
        <v>0</v>
      </c>
      <c r="B583" s="1" t="s">
        <v>102</v>
      </c>
      <c r="C583" s="1" t="s">
        <v>94</v>
      </c>
      <c r="D583" s="2">
        <v>2008</v>
      </c>
      <c r="E583" s="1">
        <v>52</v>
      </c>
    </row>
    <row r="584" spans="1:5" x14ac:dyDescent="0.35">
      <c r="A584" s="1" t="s">
        <v>0</v>
      </c>
      <c r="B584" s="1" t="s">
        <v>102</v>
      </c>
      <c r="C584" s="1" t="s">
        <v>94</v>
      </c>
      <c r="D584" s="2">
        <v>2017</v>
      </c>
      <c r="E584" s="1">
        <v>35</v>
      </c>
    </row>
    <row r="585" spans="1:5" x14ac:dyDescent="0.35">
      <c r="A585" s="1" t="s">
        <v>0</v>
      </c>
      <c r="B585" s="1" t="s">
        <v>102</v>
      </c>
      <c r="C585" s="1" t="s">
        <v>95</v>
      </c>
      <c r="D585" s="2">
        <v>2008</v>
      </c>
      <c r="E585" s="1">
        <v>1001</v>
      </c>
    </row>
    <row r="586" spans="1:5" x14ac:dyDescent="0.35">
      <c r="A586" s="1" t="s">
        <v>0</v>
      </c>
      <c r="B586" s="1" t="s">
        <v>102</v>
      </c>
      <c r="C586" s="1" t="s">
        <v>95</v>
      </c>
      <c r="D586" s="2">
        <v>2017</v>
      </c>
      <c r="E586" s="1">
        <v>842</v>
      </c>
    </row>
    <row r="587" spans="1:5" x14ac:dyDescent="0.35">
      <c r="A587" s="1" t="s">
        <v>0</v>
      </c>
      <c r="B587" s="1" t="s">
        <v>102</v>
      </c>
      <c r="C587" s="1" t="s">
        <v>96</v>
      </c>
      <c r="D587" s="2">
        <v>2008</v>
      </c>
      <c r="E587" s="1">
        <v>428</v>
      </c>
    </row>
    <row r="588" spans="1:5" x14ac:dyDescent="0.35">
      <c r="A588" s="1" t="s">
        <v>0</v>
      </c>
      <c r="B588" s="1" t="s">
        <v>102</v>
      </c>
      <c r="C588" s="1" t="s">
        <v>96</v>
      </c>
      <c r="D588" s="2">
        <v>2017</v>
      </c>
      <c r="E588" s="1">
        <v>311</v>
      </c>
    </row>
    <row r="589" spans="1:5" x14ac:dyDescent="0.35">
      <c r="A589" s="1" t="s">
        <v>0</v>
      </c>
      <c r="B589" s="1" t="s">
        <v>102</v>
      </c>
      <c r="C589" s="1" t="s">
        <v>97</v>
      </c>
      <c r="D589" s="2">
        <v>2008</v>
      </c>
      <c r="E589" s="1">
        <v>602</v>
      </c>
    </row>
    <row r="590" spans="1:5" x14ac:dyDescent="0.35">
      <c r="A590" s="1" t="s">
        <v>0</v>
      </c>
      <c r="B590" s="1" t="s">
        <v>102</v>
      </c>
      <c r="C590" s="1" t="s">
        <v>97</v>
      </c>
      <c r="D590" s="2">
        <v>2017</v>
      </c>
      <c r="E590" s="1">
        <v>413</v>
      </c>
    </row>
    <row r="591" spans="1:5" x14ac:dyDescent="0.35">
      <c r="A591" s="1" t="s">
        <v>0</v>
      </c>
      <c r="B591" s="1" t="s">
        <v>102</v>
      </c>
      <c r="C591" s="1" t="s">
        <v>98</v>
      </c>
      <c r="D591" s="2">
        <v>2008</v>
      </c>
      <c r="E591" s="1">
        <v>865</v>
      </c>
    </row>
    <row r="592" spans="1:5" x14ac:dyDescent="0.35">
      <c r="A592" s="1" t="s">
        <v>0</v>
      </c>
      <c r="B592" s="1" t="s">
        <v>102</v>
      </c>
      <c r="C592" s="1" t="s">
        <v>98</v>
      </c>
      <c r="D592" s="2">
        <v>2017</v>
      </c>
      <c r="E592" s="1">
        <v>738</v>
      </c>
    </row>
    <row r="593" spans="1:5" x14ac:dyDescent="0.35">
      <c r="A593" s="1" t="s">
        <v>0</v>
      </c>
      <c r="B593" s="1" t="s">
        <v>102</v>
      </c>
      <c r="C593" s="1" t="s">
        <v>99</v>
      </c>
      <c r="D593" s="2">
        <v>2008</v>
      </c>
      <c r="E593" s="1">
        <v>922</v>
      </c>
    </row>
    <row r="594" spans="1:5" x14ac:dyDescent="0.35">
      <c r="A594" s="1" t="s">
        <v>0</v>
      </c>
      <c r="B594" s="1" t="s">
        <v>102</v>
      </c>
      <c r="C594" s="1" t="s">
        <v>99</v>
      </c>
      <c r="D594" s="2">
        <v>2017</v>
      </c>
      <c r="E594" s="1">
        <v>614</v>
      </c>
    </row>
    <row r="595" spans="1:5" x14ac:dyDescent="0.35">
      <c r="A595" s="1" t="s">
        <v>0</v>
      </c>
      <c r="B595" s="1" t="s">
        <v>102</v>
      </c>
      <c r="C595" s="1" t="s">
        <v>100</v>
      </c>
      <c r="D595" s="2">
        <v>2008</v>
      </c>
      <c r="E595" s="1">
        <v>3775</v>
      </c>
    </row>
    <row r="596" spans="1:5" x14ac:dyDescent="0.35">
      <c r="A596" s="1" t="s">
        <v>0</v>
      </c>
      <c r="B596" s="1" t="s">
        <v>102</v>
      </c>
      <c r="C596" s="1" t="s">
        <v>100</v>
      </c>
      <c r="D596" s="2">
        <v>2017</v>
      </c>
      <c r="E596" s="1">
        <v>2938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6"/>
  <sheetViews>
    <sheetView workbookViewId="0">
      <selection activeCell="H4" sqref="H4:H101"/>
    </sheetView>
  </sheetViews>
  <sheetFormatPr defaultRowHeight="14.5" x14ac:dyDescent="0.35"/>
  <cols>
    <col min="8" max="8" width="19.26953125" bestFit="1" customWidth="1"/>
    <col min="9" max="9" width="16.26953125" bestFit="1" customWidth="1"/>
    <col min="10" max="10" width="7" customWidth="1"/>
    <col min="13" max="13" width="19" bestFit="1" customWidth="1"/>
    <col min="14" max="14" width="16.26953125" bestFit="1" customWidth="1"/>
    <col min="15" max="15" width="8" customWidth="1"/>
  </cols>
  <sheetData>
    <row r="1" spans="1:15" x14ac:dyDescent="0.35">
      <c r="A1" s="5" t="s">
        <v>104</v>
      </c>
    </row>
    <row r="2" spans="1:15" x14ac:dyDescent="0.35">
      <c r="A2" s="1" t="s">
        <v>106</v>
      </c>
      <c r="B2" s="1" t="s">
        <v>107</v>
      </c>
      <c r="C2" s="1" t="s">
        <v>108</v>
      </c>
      <c r="D2" s="1" t="s">
        <v>109</v>
      </c>
      <c r="E2" s="4" t="s">
        <v>110</v>
      </c>
      <c r="H2" s="6" t="s">
        <v>114</v>
      </c>
      <c r="I2" s="6" t="s">
        <v>111</v>
      </c>
      <c r="M2" s="6" t="s">
        <v>114</v>
      </c>
      <c r="N2" s="6" t="s">
        <v>111</v>
      </c>
    </row>
    <row r="3" spans="1:15" x14ac:dyDescent="0.35">
      <c r="A3" s="1" t="s">
        <v>103</v>
      </c>
      <c r="B3" s="1" t="s">
        <v>1</v>
      </c>
      <c r="C3" s="1" t="s">
        <v>2</v>
      </c>
      <c r="D3" s="2">
        <v>2008</v>
      </c>
      <c r="E3" s="4">
        <v>38861.199999999997</v>
      </c>
      <c r="H3" s="6" t="s">
        <v>113</v>
      </c>
      <c r="I3">
        <v>2008</v>
      </c>
      <c r="J3">
        <v>2017</v>
      </c>
      <c r="M3" s="6" t="s">
        <v>113</v>
      </c>
      <c r="N3">
        <v>2008</v>
      </c>
      <c r="O3">
        <v>2017</v>
      </c>
    </row>
    <row r="4" spans="1:15" x14ac:dyDescent="0.35">
      <c r="A4" s="1" t="s">
        <v>103</v>
      </c>
      <c r="B4" s="1" t="s">
        <v>1</v>
      </c>
      <c r="C4" s="1" t="s">
        <v>2</v>
      </c>
      <c r="D4" s="2">
        <v>2017</v>
      </c>
      <c r="E4" s="4">
        <v>26455.3</v>
      </c>
      <c r="H4" s="7" t="s">
        <v>7</v>
      </c>
      <c r="I4" s="2">
        <v>187.10000000000002</v>
      </c>
      <c r="J4" s="2">
        <v>210.8</v>
      </c>
      <c r="M4" s="7" t="s">
        <v>2</v>
      </c>
      <c r="N4" s="2">
        <v>96438.9</v>
      </c>
      <c r="O4" s="2">
        <v>77334.899999999994</v>
      </c>
    </row>
    <row r="5" spans="1:15" x14ac:dyDescent="0.35">
      <c r="A5" s="1" t="s">
        <v>103</v>
      </c>
      <c r="B5" s="1" t="s">
        <v>1</v>
      </c>
      <c r="C5" s="1" t="s">
        <v>3</v>
      </c>
      <c r="D5" s="2">
        <v>2008</v>
      </c>
      <c r="E5" s="4">
        <v>3035</v>
      </c>
      <c r="H5" s="23" t="s">
        <v>1</v>
      </c>
      <c r="I5" s="2">
        <v>96.5</v>
      </c>
      <c r="J5" s="2">
        <v>91.8</v>
      </c>
      <c r="M5" s="23" t="s">
        <v>1</v>
      </c>
      <c r="N5" s="2">
        <v>38861.199999999997</v>
      </c>
      <c r="O5" s="2">
        <v>26455.3</v>
      </c>
    </row>
    <row r="6" spans="1:15" x14ac:dyDescent="0.35">
      <c r="A6" s="1" t="s">
        <v>103</v>
      </c>
      <c r="B6" s="1" t="s">
        <v>1</v>
      </c>
      <c r="C6" s="1" t="s">
        <v>3</v>
      </c>
      <c r="D6" s="2">
        <v>2017</v>
      </c>
      <c r="E6" s="4">
        <v>1613.8</v>
      </c>
      <c r="H6" s="23" t="s">
        <v>101</v>
      </c>
      <c r="I6" s="2">
        <v>62.3</v>
      </c>
      <c r="J6" s="2">
        <v>77.3</v>
      </c>
      <c r="M6" s="23" t="s">
        <v>101</v>
      </c>
      <c r="N6" s="2">
        <v>35703.800000000003</v>
      </c>
      <c r="O6" s="2">
        <v>26971.3</v>
      </c>
    </row>
    <row r="7" spans="1:15" x14ac:dyDescent="0.35">
      <c r="A7" s="1" t="s">
        <v>103</v>
      </c>
      <c r="B7" s="1" t="s">
        <v>1</v>
      </c>
      <c r="C7" s="1" t="s">
        <v>4</v>
      </c>
      <c r="D7" s="2">
        <v>2008</v>
      </c>
      <c r="E7" s="4">
        <v>829.3</v>
      </c>
      <c r="H7" s="23" t="s">
        <v>102</v>
      </c>
      <c r="I7" s="2">
        <v>28.3</v>
      </c>
      <c r="J7" s="2">
        <v>41.7</v>
      </c>
      <c r="M7" s="23" t="s">
        <v>102</v>
      </c>
      <c r="N7" s="2">
        <v>21873.9</v>
      </c>
      <c r="O7" s="2">
        <v>23908.3</v>
      </c>
    </row>
    <row r="8" spans="1:15" x14ac:dyDescent="0.35">
      <c r="A8" s="1" t="s">
        <v>103</v>
      </c>
      <c r="B8" s="1" t="s">
        <v>1</v>
      </c>
      <c r="C8" s="1" t="s">
        <v>4</v>
      </c>
      <c r="D8" s="2">
        <v>2017</v>
      </c>
      <c r="E8" s="4">
        <v>456.4</v>
      </c>
      <c r="H8" s="7" t="s">
        <v>20</v>
      </c>
      <c r="I8" s="2">
        <v>330.2</v>
      </c>
      <c r="J8" s="2">
        <v>221.60000000000002</v>
      </c>
      <c r="M8" s="7" t="s">
        <v>112</v>
      </c>
      <c r="N8" s="2">
        <v>96438.9</v>
      </c>
      <c r="O8" s="2">
        <v>77334.899999999994</v>
      </c>
    </row>
    <row r="9" spans="1:15" x14ac:dyDescent="0.35">
      <c r="A9" s="1" t="s">
        <v>103</v>
      </c>
      <c r="B9" s="1" t="s">
        <v>1</v>
      </c>
      <c r="C9" s="1" t="s">
        <v>5</v>
      </c>
      <c r="D9" s="2">
        <v>2008</v>
      </c>
      <c r="E9" s="4">
        <v>0</v>
      </c>
      <c r="H9" s="23" t="s">
        <v>1</v>
      </c>
      <c r="I9" s="2">
        <v>126.7</v>
      </c>
      <c r="J9" s="2">
        <v>78.8</v>
      </c>
    </row>
    <row r="10" spans="1:15" x14ac:dyDescent="0.35">
      <c r="A10" s="1" t="s">
        <v>103</v>
      </c>
      <c r="B10" s="1" t="s">
        <v>1</v>
      </c>
      <c r="C10" s="1" t="s">
        <v>5</v>
      </c>
      <c r="D10" s="2">
        <v>2017</v>
      </c>
      <c r="E10" s="4">
        <v>92.2</v>
      </c>
      <c r="H10" s="23" t="s">
        <v>101</v>
      </c>
      <c r="I10" s="2">
        <v>122.3</v>
      </c>
      <c r="J10" s="2">
        <v>70.5</v>
      </c>
    </row>
    <row r="11" spans="1:15" x14ac:dyDescent="0.35">
      <c r="A11" s="1" t="s">
        <v>103</v>
      </c>
      <c r="B11" s="1" t="s">
        <v>1</v>
      </c>
      <c r="C11" s="1" t="s">
        <v>6</v>
      </c>
      <c r="D11" s="2">
        <v>2008</v>
      </c>
      <c r="E11" s="4">
        <v>330</v>
      </c>
      <c r="H11" s="23" t="s">
        <v>102</v>
      </c>
      <c r="I11" s="2">
        <v>81.2</v>
      </c>
      <c r="J11" s="2">
        <v>72.3</v>
      </c>
    </row>
    <row r="12" spans="1:15" x14ac:dyDescent="0.35">
      <c r="A12" s="1" t="s">
        <v>103</v>
      </c>
      <c r="B12" s="1" t="s">
        <v>1</v>
      </c>
      <c r="C12" s="1" t="s">
        <v>6</v>
      </c>
      <c r="D12" s="2">
        <v>2017</v>
      </c>
      <c r="E12" s="4">
        <v>191.7</v>
      </c>
      <c r="H12" s="7" t="s">
        <v>49</v>
      </c>
      <c r="I12" s="2">
        <v>840.80000000000007</v>
      </c>
      <c r="J12" s="2">
        <v>710.9</v>
      </c>
    </row>
    <row r="13" spans="1:15" x14ac:dyDescent="0.35">
      <c r="A13" s="1" t="s">
        <v>103</v>
      </c>
      <c r="B13" s="1" t="s">
        <v>1</v>
      </c>
      <c r="C13" s="1" t="s">
        <v>7</v>
      </c>
      <c r="D13" s="2">
        <v>2008</v>
      </c>
      <c r="E13" s="4">
        <v>96.5</v>
      </c>
      <c r="H13" s="23" t="s">
        <v>1</v>
      </c>
      <c r="I13" s="2">
        <v>336.8</v>
      </c>
      <c r="J13" s="2">
        <v>243.1</v>
      </c>
    </row>
    <row r="14" spans="1:15" x14ac:dyDescent="0.35">
      <c r="A14" s="1" t="s">
        <v>103</v>
      </c>
      <c r="B14" s="1" t="s">
        <v>1</v>
      </c>
      <c r="C14" s="1" t="s">
        <v>7</v>
      </c>
      <c r="D14" s="2">
        <v>2017</v>
      </c>
      <c r="E14" s="4">
        <v>91.8</v>
      </c>
      <c r="H14" s="23" t="s">
        <v>101</v>
      </c>
      <c r="I14" s="2">
        <v>293.10000000000002</v>
      </c>
      <c r="J14" s="2">
        <v>263.7</v>
      </c>
    </row>
    <row r="15" spans="1:15" x14ac:dyDescent="0.35">
      <c r="A15" s="1" t="s">
        <v>103</v>
      </c>
      <c r="B15" s="1" t="s">
        <v>1</v>
      </c>
      <c r="C15" s="1" t="s">
        <v>8</v>
      </c>
      <c r="D15" s="2">
        <v>2008</v>
      </c>
      <c r="E15" s="4">
        <v>342.3</v>
      </c>
      <c r="H15" s="23" t="s">
        <v>102</v>
      </c>
      <c r="I15" s="2">
        <v>210.9</v>
      </c>
      <c r="J15" s="2">
        <v>204.1</v>
      </c>
    </row>
    <row r="16" spans="1:15" x14ac:dyDescent="0.35">
      <c r="A16" s="1" t="s">
        <v>103</v>
      </c>
      <c r="B16" s="1" t="s">
        <v>1</v>
      </c>
      <c r="C16" s="1" t="s">
        <v>8</v>
      </c>
      <c r="D16" s="2">
        <v>2017</v>
      </c>
      <c r="E16" s="4">
        <v>344.1</v>
      </c>
      <c r="H16" s="7" t="s">
        <v>8</v>
      </c>
      <c r="I16" s="2">
        <v>710.7</v>
      </c>
      <c r="J16" s="2">
        <v>763.7</v>
      </c>
    </row>
    <row r="17" spans="1:10" x14ac:dyDescent="0.35">
      <c r="A17" s="1" t="s">
        <v>103</v>
      </c>
      <c r="B17" s="1" t="s">
        <v>1</v>
      </c>
      <c r="C17" s="1" t="s">
        <v>9</v>
      </c>
      <c r="D17" s="2">
        <v>2008</v>
      </c>
      <c r="E17" s="4">
        <v>276.39999999999998</v>
      </c>
      <c r="H17" s="23" t="s">
        <v>1</v>
      </c>
      <c r="I17" s="2">
        <v>342.3</v>
      </c>
      <c r="J17" s="2">
        <v>344.1</v>
      </c>
    </row>
    <row r="18" spans="1:10" x14ac:dyDescent="0.35">
      <c r="A18" s="1" t="s">
        <v>103</v>
      </c>
      <c r="B18" s="1" t="s">
        <v>1</v>
      </c>
      <c r="C18" s="1" t="s">
        <v>9</v>
      </c>
      <c r="D18" s="2">
        <v>2017</v>
      </c>
      <c r="E18" s="4">
        <v>198</v>
      </c>
      <c r="H18" s="23" t="s">
        <v>101</v>
      </c>
      <c r="I18" s="2">
        <v>264.2</v>
      </c>
      <c r="J18" s="2">
        <v>246.3</v>
      </c>
    </row>
    <row r="19" spans="1:10" x14ac:dyDescent="0.35">
      <c r="A19" s="1" t="s">
        <v>103</v>
      </c>
      <c r="B19" s="1" t="s">
        <v>1</v>
      </c>
      <c r="C19" s="1" t="s">
        <v>10</v>
      </c>
      <c r="D19" s="2">
        <v>2008</v>
      </c>
      <c r="E19" s="4">
        <v>612.29999999999995</v>
      </c>
      <c r="H19" s="23" t="s">
        <v>102</v>
      </c>
      <c r="I19" s="2">
        <v>104.2</v>
      </c>
      <c r="J19" s="2">
        <v>173.3</v>
      </c>
    </row>
    <row r="20" spans="1:10" x14ac:dyDescent="0.35">
      <c r="A20" s="1" t="s">
        <v>103</v>
      </c>
      <c r="B20" s="1" t="s">
        <v>1</v>
      </c>
      <c r="C20" s="1" t="s">
        <v>10</v>
      </c>
      <c r="D20" s="2">
        <v>2017</v>
      </c>
      <c r="E20" s="4">
        <v>310.8</v>
      </c>
      <c r="H20" s="7" t="s">
        <v>59</v>
      </c>
      <c r="I20" s="2">
        <v>424</v>
      </c>
      <c r="J20" s="2">
        <v>314.10000000000002</v>
      </c>
    </row>
    <row r="21" spans="1:10" x14ac:dyDescent="0.35">
      <c r="A21" s="1" t="s">
        <v>103</v>
      </c>
      <c r="B21" s="1" t="s">
        <v>1</v>
      </c>
      <c r="C21" s="1" t="s">
        <v>11</v>
      </c>
      <c r="D21" s="2">
        <v>2008</v>
      </c>
      <c r="E21" s="4">
        <v>464</v>
      </c>
      <c r="H21" s="23" t="s">
        <v>1</v>
      </c>
      <c r="I21" s="2">
        <v>169</v>
      </c>
      <c r="J21" s="2">
        <v>108.9</v>
      </c>
    </row>
    <row r="22" spans="1:10" x14ac:dyDescent="0.35">
      <c r="A22" s="1" t="s">
        <v>103</v>
      </c>
      <c r="B22" s="1" t="s">
        <v>1</v>
      </c>
      <c r="C22" s="1" t="s">
        <v>11</v>
      </c>
      <c r="D22" s="2">
        <v>2017</v>
      </c>
      <c r="E22" s="4">
        <v>197.8</v>
      </c>
      <c r="H22" s="23" t="s">
        <v>101</v>
      </c>
      <c r="I22" s="2">
        <v>154</v>
      </c>
      <c r="J22" s="2">
        <v>103.9</v>
      </c>
    </row>
    <row r="23" spans="1:10" x14ac:dyDescent="0.35">
      <c r="A23" s="1" t="s">
        <v>103</v>
      </c>
      <c r="B23" s="1" t="s">
        <v>1</v>
      </c>
      <c r="C23" s="1" t="s">
        <v>12</v>
      </c>
      <c r="D23" s="2">
        <v>2008</v>
      </c>
      <c r="E23" s="4">
        <v>187</v>
      </c>
      <c r="H23" s="23" t="s">
        <v>102</v>
      </c>
      <c r="I23" s="2">
        <v>101</v>
      </c>
      <c r="J23" s="2">
        <v>101.3</v>
      </c>
    </row>
    <row r="24" spans="1:10" x14ac:dyDescent="0.35">
      <c r="A24" s="1" t="s">
        <v>103</v>
      </c>
      <c r="B24" s="1" t="s">
        <v>1</v>
      </c>
      <c r="C24" s="1" t="s">
        <v>12</v>
      </c>
      <c r="D24" s="2">
        <v>2017</v>
      </c>
      <c r="E24" s="4">
        <v>111.7</v>
      </c>
      <c r="H24" s="7" t="s">
        <v>31</v>
      </c>
      <c r="I24" s="2">
        <v>909</v>
      </c>
      <c r="J24" s="2">
        <v>661</v>
      </c>
    </row>
    <row r="25" spans="1:10" x14ac:dyDescent="0.35">
      <c r="A25" s="1" t="s">
        <v>103</v>
      </c>
      <c r="B25" s="1" t="s">
        <v>1</v>
      </c>
      <c r="C25" s="1" t="s">
        <v>13</v>
      </c>
      <c r="D25" s="2">
        <v>2008</v>
      </c>
      <c r="E25" s="4">
        <v>219.4</v>
      </c>
      <c r="H25" s="23" t="s">
        <v>1</v>
      </c>
      <c r="I25" s="2">
        <v>355.7</v>
      </c>
      <c r="J25" s="2">
        <v>204.4</v>
      </c>
    </row>
    <row r="26" spans="1:10" x14ac:dyDescent="0.35">
      <c r="A26" s="1" t="s">
        <v>103</v>
      </c>
      <c r="B26" s="1" t="s">
        <v>1</v>
      </c>
      <c r="C26" s="1" t="s">
        <v>13</v>
      </c>
      <c r="D26" s="2">
        <v>2017</v>
      </c>
      <c r="E26" s="4">
        <v>120.3</v>
      </c>
      <c r="H26" s="23" t="s">
        <v>101</v>
      </c>
      <c r="I26" s="2">
        <v>351.3</v>
      </c>
      <c r="J26" s="2">
        <v>218.7</v>
      </c>
    </row>
    <row r="27" spans="1:10" x14ac:dyDescent="0.35">
      <c r="A27" s="1" t="s">
        <v>103</v>
      </c>
      <c r="B27" s="1" t="s">
        <v>1</v>
      </c>
      <c r="C27" s="1" t="s">
        <v>14</v>
      </c>
      <c r="D27" s="2">
        <v>2008</v>
      </c>
      <c r="E27" s="4">
        <v>401.3</v>
      </c>
      <c r="H27" s="23" t="s">
        <v>102</v>
      </c>
      <c r="I27" s="2">
        <v>202</v>
      </c>
      <c r="J27" s="2">
        <v>237.9</v>
      </c>
    </row>
    <row r="28" spans="1:10" x14ac:dyDescent="0.35">
      <c r="A28" s="1" t="s">
        <v>103</v>
      </c>
      <c r="B28" s="1" t="s">
        <v>1</v>
      </c>
      <c r="C28" s="1" t="s">
        <v>14</v>
      </c>
      <c r="D28" s="2">
        <v>2017</v>
      </c>
      <c r="E28" s="4">
        <v>314.8</v>
      </c>
      <c r="H28" s="7" t="s">
        <v>9</v>
      </c>
      <c r="I28" s="2">
        <v>580.6</v>
      </c>
      <c r="J28" s="2">
        <v>536</v>
      </c>
    </row>
    <row r="29" spans="1:10" x14ac:dyDescent="0.35">
      <c r="A29" s="1" t="s">
        <v>103</v>
      </c>
      <c r="B29" s="1" t="s">
        <v>1</v>
      </c>
      <c r="C29" s="1" t="s">
        <v>15</v>
      </c>
      <c r="D29" s="2">
        <v>2008</v>
      </c>
      <c r="E29" s="4">
        <v>283.7</v>
      </c>
      <c r="H29" s="23" t="s">
        <v>1</v>
      </c>
      <c r="I29" s="2">
        <v>276.39999999999998</v>
      </c>
      <c r="J29" s="2">
        <v>198</v>
      </c>
    </row>
    <row r="30" spans="1:10" x14ac:dyDescent="0.35">
      <c r="A30" s="1" t="s">
        <v>103</v>
      </c>
      <c r="B30" s="1" t="s">
        <v>1</v>
      </c>
      <c r="C30" s="1" t="s">
        <v>15</v>
      </c>
      <c r="D30" s="2">
        <v>2017</v>
      </c>
      <c r="E30" s="4">
        <v>199.5</v>
      </c>
      <c r="H30" s="23" t="s">
        <v>101</v>
      </c>
      <c r="I30" s="2">
        <v>207.3</v>
      </c>
      <c r="J30" s="2">
        <v>204.2</v>
      </c>
    </row>
    <row r="31" spans="1:10" x14ac:dyDescent="0.35">
      <c r="A31" s="1" t="s">
        <v>103</v>
      </c>
      <c r="B31" s="1" t="s">
        <v>1</v>
      </c>
      <c r="C31" s="1" t="s">
        <v>16</v>
      </c>
      <c r="D31" s="2">
        <v>2008</v>
      </c>
      <c r="E31" s="4">
        <v>88.4</v>
      </c>
      <c r="H31" s="23" t="s">
        <v>102</v>
      </c>
      <c r="I31" s="2">
        <v>96.9</v>
      </c>
      <c r="J31" s="2">
        <v>133.80000000000001</v>
      </c>
    </row>
    <row r="32" spans="1:10" x14ac:dyDescent="0.35">
      <c r="A32" s="1" t="s">
        <v>103</v>
      </c>
      <c r="B32" s="1" t="s">
        <v>1</v>
      </c>
      <c r="C32" s="1" t="s">
        <v>16</v>
      </c>
      <c r="D32" s="2">
        <v>2017</v>
      </c>
      <c r="E32" s="4">
        <v>95.4</v>
      </c>
      <c r="H32" s="7" t="s">
        <v>90</v>
      </c>
      <c r="I32" s="2">
        <v>572.5</v>
      </c>
      <c r="J32" s="2">
        <v>544.79999999999995</v>
      </c>
    </row>
    <row r="33" spans="1:10" x14ac:dyDescent="0.35">
      <c r="A33" s="1" t="s">
        <v>103</v>
      </c>
      <c r="B33" s="1" t="s">
        <v>1</v>
      </c>
      <c r="C33" s="1" t="s">
        <v>17</v>
      </c>
      <c r="D33" s="2">
        <v>2008</v>
      </c>
      <c r="E33" s="4">
        <v>616.4</v>
      </c>
      <c r="H33" s="23" t="s">
        <v>1</v>
      </c>
      <c r="I33" s="2">
        <v>220.5</v>
      </c>
      <c r="J33" s="2">
        <v>194.3</v>
      </c>
    </row>
    <row r="34" spans="1:10" x14ac:dyDescent="0.35">
      <c r="A34" s="1" t="s">
        <v>103</v>
      </c>
      <c r="B34" s="1" t="s">
        <v>1</v>
      </c>
      <c r="C34" s="1" t="s">
        <v>17</v>
      </c>
      <c r="D34" s="2">
        <v>2017</v>
      </c>
      <c r="E34" s="4">
        <v>266.3</v>
      </c>
      <c r="H34" s="23" t="s">
        <v>101</v>
      </c>
      <c r="I34" s="2">
        <v>223</v>
      </c>
      <c r="J34" s="2">
        <v>189.3</v>
      </c>
    </row>
    <row r="35" spans="1:10" x14ac:dyDescent="0.35">
      <c r="A35" s="1" t="s">
        <v>103</v>
      </c>
      <c r="B35" s="1" t="s">
        <v>1</v>
      </c>
      <c r="C35" s="1" t="s">
        <v>18</v>
      </c>
      <c r="D35" s="2">
        <v>2008</v>
      </c>
      <c r="E35" s="4">
        <v>299.8</v>
      </c>
      <c r="H35" s="23" t="s">
        <v>102</v>
      </c>
      <c r="I35" s="2">
        <v>129</v>
      </c>
      <c r="J35" s="2">
        <v>161.19999999999999</v>
      </c>
    </row>
    <row r="36" spans="1:10" x14ac:dyDescent="0.35">
      <c r="A36" s="1" t="s">
        <v>103</v>
      </c>
      <c r="B36" s="1" t="s">
        <v>1</v>
      </c>
      <c r="C36" s="1" t="s">
        <v>18</v>
      </c>
      <c r="D36" s="2">
        <v>2017</v>
      </c>
      <c r="E36" s="4">
        <v>216.2</v>
      </c>
      <c r="H36" s="7" t="s">
        <v>5</v>
      </c>
      <c r="I36" s="2">
        <v>0</v>
      </c>
      <c r="J36" s="2">
        <v>247.70000000000002</v>
      </c>
    </row>
    <row r="37" spans="1:10" x14ac:dyDescent="0.35">
      <c r="A37" s="1" t="s">
        <v>103</v>
      </c>
      <c r="B37" s="1" t="s">
        <v>1</v>
      </c>
      <c r="C37" s="1" t="s">
        <v>19</v>
      </c>
      <c r="D37" s="2">
        <v>2008</v>
      </c>
      <c r="E37" s="4">
        <v>60.1</v>
      </c>
      <c r="H37" s="23" t="s">
        <v>1</v>
      </c>
      <c r="I37" s="2">
        <v>0</v>
      </c>
      <c r="J37" s="2">
        <v>92.2</v>
      </c>
    </row>
    <row r="38" spans="1:10" x14ac:dyDescent="0.35">
      <c r="A38" s="1" t="s">
        <v>103</v>
      </c>
      <c r="B38" s="1" t="s">
        <v>1</v>
      </c>
      <c r="C38" s="1" t="s">
        <v>19</v>
      </c>
      <c r="D38" s="2">
        <v>2017</v>
      </c>
      <c r="E38" s="4">
        <v>58.3</v>
      </c>
      <c r="H38" s="23" t="s">
        <v>101</v>
      </c>
      <c r="I38" s="2">
        <v>0</v>
      </c>
      <c r="J38" s="2">
        <v>85.9</v>
      </c>
    </row>
    <row r="39" spans="1:10" x14ac:dyDescent="0.35">
      <c r="A39" s="1" t="s">
        <v>103</v>
      </c>
      <c r="B39" s="1" t="s">
        <v>1</v>
      </c>
      <c r="C39" s="1" t="s">
        <v>20</v>
      </c>
      <c r="D39" s="2">
        <v>2008</v>
      </c>
      <c r="E39" s="4">
        <v>126.7</v>
      </c>
      <c r="H39" s="23" t="s">
        <v>102</v>
      </c>
      <c r="I39" s="2">
        <v>0</v>
      </c>
      <c r="J39" s="2">
        <v>69.599999999999994</v>
      </c>
    </row>
    <row r="40" spans="1:10" x14ac:dyDescent="0.35">
      <c r="A40" s="1" t="s">
        <v>103</v>
      </c>
      <c r="B40" s="1" t="s">
        <v>1</v>
      </c>
      <c r="C40" s="1" t="s">
        <v>20</v>
      </c>
      <c r="D40" s="2">
        <v>2017</v>
      </c>
      <c r="E40" s="4">
        <v>78.8</v>
      </c>
      <c r="H40" s="7" t="s">
        <v>21</v>
      </c>
      <c r="I40" s="2">
        <v>221.10000000000002</v>
      </c>
      <c r="J40" s="2">
        <v>284.2</v>
      </c>
    </row>
    <row r="41" spans="1:10" x14ac:dyDescent="0.35">
      <c r="A41" s="1" t="s">
        <v>103</v>
      </c>
      <c r="B41" s="1" t="s">
        <v>1</v>
      </c>
      <c r="C41" s="1" t="s">
        <v>21</v>
      </c>
      <c r="D41" s="2">
        <v>2008</v>
      </c>
      <c r="E41" s="4">
        <v>102.7</v>
      </c>
      <c r="H41" s="23" t="s">
        <v>1</v>
      </c>
      <c r="I41" s="2">
        <v>102.7</v>
      </c>
      <c r="J41" s="2">
        <v>121.4</v>
      </c>
    </row>
    <row r="42" spans="1:10" x14ac:dyDescent="0.35">
      <c r="A42" s="1" t="s">
        <v>103</v>
      </c>
      <c r="B42" s="1" t="s">
        <v>1</v>
      </c>
      <c r="C42" s="1" t="s">
        <v>21</v>
      </c>
      <c r="D42" s="2">
        <v>2017</v>
      </c>
      <c r="E42" s="4">
        <v>121.4</v>
      </c>
      <c r="H42" s="23" t="s">
        <v>101</v>
      </c>
      <c r="I42" s="2">
        <v>68.7</v>
      </c>
      <c r="J42" s="2">
        <v>101.5</v>
      </c>
    </row>
    <row r="43" spans="1:10" x14ac:dyDescent="0.35">
      <c r="A43" s="1" t="s">
        <v>103</v>
      </c>
      <c r="B43" s="1" t="s">
        <v>1</v>
      </c>
      <c r="C43" s="1" t="s">
        <v>22</v>
      </c>
      <c r="D43" s="2">
        <v>2008</v>
      </c>
      <c r="E43" s="4">
        <v>236.5</v>
      </c>
      <c r="H43" s="23" t="s">
        <v>102</v>
      </c>
      <c r="I43" s="2">
        <v>49.7</v>
      </c>
      <c r="J43" s="2">
        <v>61.3</v>
      </c>
    </row>
    <row r="44" spans="1:10" x14ac:dyDescent="0.35">
      <c r="A44" s="1" t="s">
        <v>103</v>
      </c>
      <c r="B44" s="1" t="s">
        <v>1</v>
      </c>
      <c r="C44" s="1" t="s">
        <v>22</v>
      </c>
      <c r="D44" s="2">
        <v>2017</v>
      </c>
      <c r="E44" s="4">
        <v>191.7</v>
      </c>
      <c r="H44" s="7" t="s">
        <v>60</v>
      </c>
      <c r="I44" s="2">
        <v>1912.4</v>
      </c>
      <c r="J44" s="2">
        <v>1616.1999999999998</v>
      </c>
    </row>
    <row r="45" spans="1:10" x14ac:dyDescent="0.35">
      <c r="A45" s="1" t="s">
        <v>103</v>
      </c>
      <c r="B45" s="1" t="s">
        <v>1</v>
      </c>
      <c r="C45" s="1" t="s">
        <v>23</v>
      </c>
      <c r="D45" s="2">
        <v>2008</v>
      </c>
      <c r="E45" s="4">
        <v>294</v>
      </c>
      <c r="H45" s="23" t="s">
        <v>1</v>
      </c>
      <c r="I45" s="2">
        <v>845.8</v>
      </c>
      <c r="J45" s="2">
        <v>559.29999999999995</v>
      </c>
    </row>
    <row r="46" spans="1:10" x14ac:dyDescent="0.35">
      <c r="A46" s="1" t="s">
        <v>103</v>
      </c>
      <c r="B46" s="1" t="s">
        <v>1</v>
      </c>
      <c r="C46" s="1" t="s">
        <v>23</v>
      </c>
      <c r="D46" s="2">
        <v>2017</v>
      </c>
      <c r="E46" s="4">
        <v>169.3</v>
      </c>
      <c r="H46" s="23" t="s">
        <v>101</v>
      </c>
      <c r="I46" s="2">
        <v>706.2</v>
      </c>
      <c r="J46" s="2">
        <v>578.29999999999995</v>
      </c>
    </row>
    <row r="47" spans="1:10" x14ac:dyDescent="0.35">
      <c r="A47" s="1" t="s">
        <v>103</v>
      </c>
      <c r="B47" s="1" t="s">
        <v>1</v>
      </c>
      <c r="C47" s="1" t="s">
        <v>24</v>
      </c>
      <c r="D47" s="2">
        <v>2008</v>
      </c>
      <c r="E47" s="4">
        <v>227.9</v>
      </c>
      <c r="H47" s="23" t="s">
        <v>102</v>
      </c>
      <c r="I47" s="2">
        <v>360.4</v>
      </c>
      <c r="J47" s="2">
        <v>478.6</v>
      </c>
    </row>
    <row r="48" spans="1:10" x14ac:dyDescent="0.35">
      <c r="A48" s="1" t="s">
        <v>103</v>
      </c>
      <c r="B48" s="1" t="s">
        <v>1</v>
      </c>
      <c r="C48" s="1" t="s">
        <v>24</v>
      </c>
      <c r="D48" s="2">
        <v>2017</v>
      </c>
      <c r="E48" s="4">
        <v>191.3</v>
      </c>
      <c r="H48" s="7" t="s">
        <v>61</v>
      </c>
      <c r="I48" s="2">
        <v>71.900000000000006</v>
      </c>
      <c r="J48" s="2">
        <v>66.5</v>
      </c>
    </row>
    <row r="49" spans="1:10" x14ac:dyDescent="0.35">
      <c r="A49" s="1" t="s">
        <v>103</v>
      </c>
      <c r="B49" s="1" t="s">
        <v>1</v>
      </c>
      <c r="C49" s="1" t="s">
        <v>25</v>
      </c>
      <c r="D49" s="2">
        <v>2008</v>
      </c>
      <c r="E49" s="4">
        <v>0</v>
      </c>
      <c r="H49" s="23" t="s">
        <v>1</v>
      </c>
      <c r="I49" s="2">
        <v>26.6</v>
      </c>
      <c r="J49" s="2">
        <v>22.1</v>
      </c>
    </row>
    <row r="50" spans="1:10" x14ac:dyDescent="0.35">
      <c r="A50" s="1" t="s">
        <v>103</v>
      </c>
      <c r="B50" s="1" t="s">
        <v>1</v>
      </c>
      <c r="C50" s="1" t="s">
        <v>25</v>
      </c>
      <c r="D50" s="2">
        <v>2017</v>
      </c>
      <c r="E50" s="4">
        <v>206.3</v>
      </c>
      <c r="H50" s="23" t="s">
        <v>101</v>
      </c>
      <c r="I50" s="2">
        <v>26.7</v>
      </c>
      <c r="J50" s="2">
        <v>24.3</v>
      </c>
    </row>
    <row r="51" spans="1:10" x14ac:dyDescent="0.35">
      <c r="A51" s="1" t="s">
        <v>103</v>
      </c>
      <c r="B51" s="1" t="s">
        <v>1</v>
      </c>
      <c r="C51" s="1" t="s">
        <v>26</v>
      </c>
      <c r="D51" s="2">
        <v>2008</v>
      </c>
      <c r="E51" s="4">
        <v>216.5</v>
      </c>
      <c r="H51" s="23" t="s">
        <v>102</v>
      </c>
      <c r="I51" s="2">
        <v>18.600000000000001</v>
      </c>
      <c r="J51" s="2">
        <v>20.100000000000001</v>
      </c>
    </row>
    <row r="52" spans="1:10" x14ac:dyDescent="0.35">
      <c r="A52" s="1" t="s">
        <v>103</v>
      </c>
      <c r="B52" s="1" t="s">
        <v>1</v>
      </c>
      <c r="C52" s="1" t="s">
        <v>26</v>
      </c>
      <c r="D52" s="2">
        <v>2017</v>
      </c>
      <c r="E52" s="4">
        <v>189.2</v>
      </c>
      <c r="H52" s="7" t="s">
        <v>71</v>
      </c>
      <c r="I52" s="2">
        <v>543.4</v>
      </c>
      <c r="J52" s="2">
        <v>378</v>
      </c>
    </row>
    <row r="53" spans="1:10" x14ac:dyDescent="0.35">
      <c r="A53" s="1" t="s">
        <v>103</v>
      </c>
      <c r="B53" s="1" t="s">
        <v>1</v>
      </c>
      <c r="C53" s="1" t="s">
        <v>27</v>
      </c>
      <c r="D53" s="2">
        <v>2008</v>
      </c>
      <c r="E53" s="4">
        <v>395</v>
      </c>
      <c r="H53" s="23" t="s">
        <v>1</v>
      </c>
      <c r="I53" s="2">
        <v>217.7</v>
      </c>
      <c r="J53" s="2">
        <v>120.6</v>
      </c>
    </row>
    <row r="54" spans="1:10" x14ac:dyDescent="0.35">
      <c r="A54" s="1" t="s">
        <v>103</v>
      </c>
      <c r="B54" s="1" t="s">
        <v>1</v>
      </c>
      <c r="C54" s="1" t="s">
        <v>27</v>
      </c>
      <c r="D54" s="2">
        <v>2017</v>
      </c>
      <c r="E54" s="4">
        <v>274.5</v>
      </c>
      <c r="H54" s="23" t="s">
        <v>101</v>
      </c>
      <c r="I54" s="2">
        <v>210.7</v>
      </c>
      <c r="J54" s="2">
        <v>125.3</v>
      </c>
    </row>
    <row r="55" spans="1:10" x14ac:dyDescent="0.35">
      <c r="A55" s="1" t="s">
        <v>103</v>
      </c>
      <c r="B55" s="1" t="s">
        <v>1</v>
      </c>
      <c r="C55" s="1" t="s">
        <v>28</v>
      </c>
      <c r="D55" s="2">
        <v>2008</v>
      </c>
      <c r="E55" s="4">
        <v>248.6</v>
      </c>
      <c r="H55" s="23" t="s">
        <v>102</v>
      </c>
      <c r="I55" s="2">
        <v>115</v>
      </c>
      <c r="J55" s="2">
        <v>132.1</v>
      </c>
    </row>
    <row r="56" spans="1:10" x14ac:dyDescent="0.35">
      <c r="A56" s="1" t="s">
        <v>103</v>
      </c>
      <c r="B56" s="1" t="s">
        <v>1</v>
      </c>
      <c r="C56" s="1" t="s">
        <v>28</v>
      </c>
      <c r="D56" s="2">
        <v>2017</v>
      </c>
      <c r="E56" s="4">
        <v>174.7</v>
      </c>
      <c r="H56" s="7" t="s">
        <v>37</v>
      </c>
      <c r="I56" s="2">
        <v>497</v>
      </c>
      <c r="J56" s="2">
        <v>537.4</v>
      </c>
    </row>
    <row r="57" spans="1:10" x14ac:dyDescent="0.35">
      <c r="A57" s="1" t="s">
        <v>103</v>
      </c>
      <c r="B57" s="1" t="s">
        <v>1</v>
      </c>
      <c r="C57" s="1" t="s">
        <v>29</v>
      </c>
      <c r="D57" s="2">
        <v>2008</v>
      </c>
      <c r="E57" s="4">
        <v>271.39999999999998</v>
      </c>
      <c r="H57" s="23" t="s">
        <v>1</v>
      </c>
      <c r="I57" s="2">
        <v>204</v>
      </c>
      <c r="J57" s="2">
        <v>210.7</v>
      </c>
    </row>
    <row r="58" spans="1:10" x14ac:dyDescent="0.35">
      <c r="A58" s="1" t="s">
        <v>103</v>
      </c>
      <c r="B58" s="1" t="s">
        <v>1</v>
      </c>
      <c r="C58" s="1" t="s">
        <v>29</v>
      </c>
      <c r="D58" s="2">
        <v>2017</v>
      </c>
      <c r="E58" s="4">
        <v>183.3</v>
      </c>
      <c r="H58" s="23" t="s">
        <v>101</v>
      </c>
      <c r="I58" s="2">
        <v>183.5</v>
      </c>
      <c r="J58" s="2">
        <v>192.7</v>
      </c>
    </row>
    <row r="59" spans="1:10" x14ac:dyDescent="0.35">
      <c r="A59" s="1" t="s">
        <v>103</v>
      </c>
      <c r="B59" s="1" t="s">
        <v>1</v>
      </c>
      <c r="C59" s="1" t="s">
        <v>30</v>
      </c>
      <c r="D59" s="2">
        <v>2008</v>
      </c>
      <c r="E59" s="4">
        <v>518.79999999999995</v>
      </c>
      <c r="H59" s="23" t="s">
        <v>102</v>
      </c>
      <c r="I59" s="2">
        <v>109.5</v>
      </c>
      <c r="J59" s="2">
        <v>134</v>
      </c>
    </row>
    <row r="60" spans="1:10" x14ac:dyDescent="0.35">
      <c r="A60" s="1" t="s">
        <v>103</v>
      </c>
      <c r="B60" s="1" t="s">
        <v>1</v>
      </c>
      <c r="C60" s="1" t="s">
        <v>30</v>
      </c>
      <c r="D60" s="2">
        <v>2017</v>
      </c>
      <c r="E60" s="4">
        <v>282.7</v>
      </c>
      <c r="H60" s="7" t="s">
        <v>22</v>
      </c>
      <c r="I60" s="2">
        <v>571.79999999999995</v>
      </c>
      <c r="J60" s="2">
        <v>513.29999999999995</v>
      </c>
    </row>
    <row r="61" spans="1:10" x14ac:dyDescent="0.35">
      <c r="A61" s="1" t="s">
        <v>103</v>
      </c>
      <c r="B61" s="1" t="s">
        <v>1</v>
      </c>
      <c r="C61" s="1" t="s">
        <v>31</v>
      </c>
      <c r="D61" s="2">
        <v>2008</v>
      </c>
      <c r="E61" s="4">
        <v>355.7</v>
      </c>
      <c r="H61" s="23" t="s">
        <v>1</v>
      </c>
      <c r="I61" s="2">
        <v>236.5</v>
      </c>
      <c r="J61" s="2">
        <v>191.7</v>
      </c>
    </row>
    <row r="62" spans="1:10" x14ac:dyDescent="0.35">
      <c r="A62" s="1" t="s">
        <v>103</v>
      </c>
      <c r="B62" s="1" t="s">
        <v>1</v>
      </c>
      <c r="C62" s="1" t="s">
        <v>31</v>
      </c>
      <c r="D62" s="2">
        <v>2017</v>
      </c>
      <c r="E62" s="4">
        <v>204.4</v>
      </c>
      <c r="H62" s="23" t="s">
        <v>101</v>
      </c>
      <c r="I62" s="2">
        <v>218.9</v>
      </c>
      <c r="J62" s="2">
        <v>180.3</v>
      </c>
    </row>
    <row r="63" spans="1:10" x14ac:dyDescent="0.35">
      <c r="A63" s="1" t="s">
        <v>103</v>
      </c>
      <c r="B63" s="1" t="s">
        <v>1</v>
      </c>
      <c r="C63" s="1" t="s">
        <v>32</v>
      </c>
      <c r="D63" s="2">
        <v>2008</v>
      </c>
      <c r="E63" s="4">
        <v>219.4</v>
      </c>
      <c r="H63" s="23" t="s">
        <v>102</v>
      </c>
      <c r="I63" s="2">
        <v>116.4</v>
      </c>
      <c r="J63" s="2">
        <v>141.30000000000001</v>
      </c>
    </row>
    <row r="64" spans="1:10" x14ac:dyDescent="0.35">
      <c r="A64" s="1" t="s">
        <v>103</v>
      </c>
      <c r="B64" s="1" t="s">
        <v>1</v>
      </c>
      <c r="C64" s="1" t="s">
        <v>32</v>
      </c>
      <c r="D64" s="2">
        <v>2017</v>
      </c>
      <c r="E64" s="4">
        <v>257.5</v>
      </c>
      <c r="H64" s="7" t="s">
        <v>62</v>
      </c>
      <c r="I64" s="2">
        <v>829</v>
      </c>
      <c r="J64" s="2">
        <v>796.59999999999991</v>
      </c>
    </row>
    <row r="65" spans="1:10" x14ac:dyDescent="0.35">
      <c r="A65" s="1" t="s">
        <v>103</v>
      </c>
      <c r="B65" s="1" t="s">
        <v>1</v>
      </c>
      <c r="C65" s="1" t="s">
        <v>33</v>
      </c>
      <c r="D65" s="2">
        <v>2008</v>
      </c>
      <c r="E65" s="4">
        <v>367.2</v>
      </c>
      <c r="H65" s="23" t="s">
        <v>1</v>
      </c>
      <c r="I65" s="2">
        <v>333.8</v>
      </c>
      <c r="J65" s="2">
        <v>286.5</v>
      </c>
    </row>
    <row r="66" spans="1:10" x14ac:dyDescent="0.35">
      <c r="A66" s="1" t="s">
        <v>103</v>
      </c>
      <c r="B66" s="1" t="s">
        <v>1</v>
      </c>
      <c r="C66" s="1" t="s">
        <v>33</v>
      </c>
      <c r="D66" s="2">
        <v>2017</v>
      </c>
      <c r="E66" s="4">
        <v>242.6</v>
      </c>
      <c r="H66" s="23" t="s">
        <v>101</v>
      </c>
      <c r="I66" s="2">
        <v>316.3</v>
      </c>
      <c r="J66" s="2">
        <v>270.89999999999998</v>
      </c>
    </row>
    <row r="67" spans="1:10" x14ac:dyDescent="0.35">
      <c r="A67" s="1" t="s">
        <v>103</v>
      </c>
      <c r="B67" s="1" t="s">
        <v>1</v>
      </c>
      <c r="C67" s="1" t="s">
        <v>34</v>
      </c>
      <c r="D67" s="2">
        <v>2008</v>
      </c>
      <c r="E67" s="4">
        <v>139</v>
      </c>
      <c r="H67" s="23" t="s">
        <v>102</v>
      </c>
      <c r="I67" s="2">
        <v>178.9</v>
      </c>
      <c r="J67" s="2">
        <v>239.2</v>
      </c>
    </row>
    <row r="68" spans="1:10" x14ac:dyDescent="0.35">
      <c r="A68" s="1" t="s">
        <v>103</v>
      </c>
      <c r="B68" s="1" t="s">
        <v>1</v>
      </c>
      <c r="C68" s="1" t="s">
        <v>34</v>
      </c>
      <c r="D68" s="2">
        <v>2017</v>
      </c>
      <c r="E68" s="4">
        <v>124.3</v>
      </c>
      <c r="H68" s="7" t="s">
        <v>4</v>
      </c>
      <c r="I68" s="2">
        <v>2201</v>
      </c>
      <c r="J68" s="2">
        <v>1425.6</v>
      </c>
    </row>
    <row r="69" spans="1:10" x14ac:dyDescent="0.35">
      <c r="A69" s="1" t="s">
        <v>103</v>
      </c>
      <c r="B69" s="1" t="s">
        <v>1</v>
      </c>
      <c r="C69" s="1" t="s">
        <v>35</v>
      </c>
      <c r="D69" s="2">
        <v>2008</v>
      </c>
      <c r="E69" s="4">
        <v>476</v>
      </c>
      <c r="H69" s="23" t="s">
        <v>1</v>
      </c>
      <c r="I69" s="2">
        <v>829.3</v>
      </c>
      <c r="J69" s="2">
        <v>456.4</v>
      </c>
    </row>
    <row r="70" spans="1:10" x14ac:dyDescent="0.35">
      <c r="A70" s="1" t="s">
        <v>103</v>
      </c>
      <c r="B70" s="1" t="s">
        <v>1</v>
      </c>
      <c r="C70" s="1" t="s">
        <v>35</v>
      </c>
      <c r="D70" s="2">
        <v>2017</v>
      </c>
      <c r="E70" s="4">
        <v>416.6</v>
      </c>
      <c r="H70" s="23" t="s">
        <v>101</v>
      </c>
      <c r="I70" s="2">
        <v>856.3</v>
      </c>
      <c r="J70" s="2">
        <v>483.8</v>
      </c>
    </row>
    <row r="71" spans="1:10" x14ac:dyDescent="0.35">
      <c r="A71" s="1" t="s">
        <v>103</v>
      </c>
      <c r="B71" s="1" t="s">
        <v>1</v>
      </c>
      <c r="C71" s="1" t="s">
        <v>36</v>
      </c>
      <c r="D71" s="2">
        <v>2008</v>
      </c>
      <c r="E71" s="4">
        <v>102.5</v>
      </c>
      <c r="H71" s="23" t="s">
        <v>102</v>
      </c>
      <c r="I71" s="2">
        <v>515.4</v>
      </c>
      <c r="J71" s="2">
        <v>485.4</v>
      </c>
    </row>
    <row r="72" spans="1:10" x14ac:dyDescent="0.35">
      <c r="A72" s="1" t="s">
        <v>103</v>
      </c>
      <c r="B72" s="1" t="s">
        <v>1</v>
      </c>
      <c r="C72" s="1" t="s">
        <v>36</v>
      </c>
      <c r="D72" s="2">
        <v>2017</v>
      </c>
      <c r="E72" s="4">
        <v>81.7</v>
      </c>
      <c r="H72" s="7" t="s">
        <v>91</v>
      </c>
      <c r="I72" s="2">
        <v>1365.8</v>
      </c>
      <c r="J72" s="2">
        <v>1438.6</v>
      </c>
    </row>
    <row r="73" spans="1:10" x14ac:dyDescent="0.35">
      <c r="A73" s="1" t="s">
        <v>103</v>
      </c>
      <c r="B73" s="1" t="s">
        <v>1</v>
      </c>
      <c r="C73" s="1" t="s">
        <v>37</v>
      </c>
      <c r="D73" s="2">
        <v>2008</v>
      </c>
      <c r="E73" s="4">
        <v>204</v>
      </c>
      <c r="H73" s="23" t="s">
        <v>1</v>
      </c>
      <c r="I73" s="2">
        <v>610.6</v>
      </c>
      <c r="J73" s="2">
        <v>513.29999999999995</v>
      </c>
    </row>
    <row r="74" spans="1:10" x14ac:dyDescent="0.35">
      <c r="A74" s="1" t="s">
        <v>103</v>
      </c>
      <c r="B74" s="1" t="s">
        <v>1</v>
      </c>
      <c r="C74" s="1" t="s">
        <v>37</v>
      </c>
      <c r="D74" s="2">
        <v>2017</v>
      </c>
      <c r="E74" s="4">
        <v>210.7</v>
      </c>
      <c r="H74" s="23" t="s">
        <v>101</v>
      </c>
      <c r="I74" s="2">
        <v>485.2</v>
      </c>
      <c r="J74" s="2">
        <v>524.79999999999995</v>
      </c>
    </row>
    <row r="75" spans="1:10" x14ac:dyDescent="0.35">
      <c r="A75" s="1" t="s">
        <v>103</v>
      </c>
      <c r="B75" s="1" t="s">
        <v>1</v>
      </c>
      <c r="C75" s="1" t="s">
        <v>38</v>
      </c>
      <c r="D75" s="2">
        <v>2008</v>
      </c>
      <c r="E75" s="4">
        <v>472</v>
      </c>
      <c r="H75" s="23" t="s">
        <v>102</v>
      </c>
      <c r="I75" s="2">
        <v>270</v>
      </c>
      <c r="J75" s="2">
        <v>400.5</v>
      </c>
    </row>
    <row r="76" spans="1:10" x14ac:dyDescent="0.35">
      <c r="A76" s="1" t="s">
        <v>103</v>
      </c>
      <c r="B76" s="1" t="s">
        <v>1</v>
      </c>
      <c r="C76" s="1" t="s">
        <v>38</v>
      </c>
      <c r="D76" s="2">
        <v>2017</v>
      </c>
      <c r="E76" s="4">
        <v>338.9</v>
      </c>
      <c r="H76" s="7" t="s">
        <v>23</v>
      </c>
      <c r="I76" s="2">
        <v>632</v>
      </c>
      <c r="J76" s="2">
        <v>489.7</v>
      </c>
    </row>
    <row r="77" spans="1:10" x14ac:dyDescent="0.35">
      <c r="A77" s="1" t="s">
        <v>103</v>
      </c>
      <c r="B77" s="1" t="s">
        <v>1</v>
      </c>
      <c r="C77" s="1" t="s">
        <v>39</v>
      </c>
      <c r="D77" s="2">
        <v>2008</v>
      </c>
      <c r="E77" s="4">
        <v>496.3</v>
      </c>
      <c r="H77" s="23" t="s">
        <v>1</v>
      </c>
      <c r="I77" s="2">
        <v>294</v>
      </c>
      <c r="J77" s="2">
        <v>169.3</v>
      </c>
    </row>
    <row r="78" spans="1:10" x14ac:dyDescent="0.35">
      <c r="A78" s="1" t="s">
        <v>103</v>
      </c>
      <c r="B78" s="1" t="s">
        <v>1</v>
      </c>
      <c r="C78" s="1" t="s">
        <v>39</v>
      </c>
      <c r="D78" s="2">
        <v>2017</v>
      </c>
      <c r="E78" s="4">
        <v>284.39999999999998</v>
      </c>
      <c r="H78" s="23" t="s">
        <v>101</v>
      </c>
      <c r="I78" s="2">
        <v>221</v>
      </c>
      <c r="J78" s="2">
        <v>176.1</v>
      </c>
    </row>
    <row r="79" spans="1:10" x14ac:dyDescent="0.35">
      <c r="A79" s="1" t="s">
        <v>103</v>
      </c>
      <c r="B79" s="1" t="s">
        <v>1</v>
      </c>
      <c r="C79" s="1" t="s">
        <v>40</v>
      </c>
      <c r="D79" s="2">
        <v>2008</v>
      </c>
      <c r="E79" s="4">
        <v>342.3</v>
      </c>
      <c r="H79" s="23" t="s">
        <v>102</v>
      </c>
      <c r="I79" s="2">
        <v>117</v>
      </c>
      <c r="J79" s="2">
        <v>144.30000000000001</v>
      </c>
    </row>
    <row r="80" spans="1:10" x14ac:dyDescent="0.35">
      <c r="A80" s="1" t="s">
        <v>103</v>
      </c>
      <c r="B80" s="1" t="s">
        <v>1</v>
      </c>
      <c r="C80" s="1" t="s">
        <v>40</v>
      </c>
      <c r="D80" s="2">
        <v>2017</v>
      </c>
      <c r="E80" s="4">
        <v>321</v>
      </c>
      <c r="H80" s="7" t="s">
        <v>24</v>
      </c>
      <c r="I80" s="2">
        <v>528.6</v>
      </c>
      <c r="J80" s="2">
        <v>536.1</v>
      </c>
    </row>
    <row r="81" spans="1:10" x14ac:dyDescent="0.35">
      <c r="A81" s="1" t="s">
        <v>103</v>
      </c>
      <c r="B81" s="1" t="s">
        <v>1</v>
      </c>
      <c r="C81" s="1" t="s">
        <v>41</v>
      </c>
      <c r="D81" s="2">
        <v>2008</v>
      </c>
      <c r="E81" s="4">
        <v>448</v>
      </c>
      <c r="H81" s="23" t="s">
        <v>1</v>
      </c>
      <c r="I81" s="2">
        <v>227.9</v>
      </c>
      <c r="J81" s="2">
        <v>191.3</v>
      </c>
    </row>
    <row r="82" spans="1:10" x14ac:dyDescent="0.35">
      <c r="A82" s="1" t="s">
        <v>103</v>
      </c>
      <c r="B82" s="1" t="s">
        <v>1</v>
      </c>
      <c r="C82" s="1" t="s">
        <v>41</v>
      </c>
      <c r="D82" s="2">
        <v>2017</v>
      </c>
      <c r="E82" s="4">
        <v>278.60000000000002</v>
      </c>
      <c r="H82" s="23" t="s">
        <v>101</v>
      </c>
      <c r="I82" s="2">
        <v>208.4</v>
      </c>
      <c r="J82" s="2">
        <v>202.2</v>
      </c>
    </row>
    <row r="83" spans="1:10" x14ac:dyDescent="0.35">
      <c r="A83" s="1" t="s">
        <v>103</v>
      </c>
      <c r="B83" s="1" t="s">
        <v>1</v>
      </c>
      <c r="C83" s="1" t="s">
        <v>42</v>
      </c>
      <c r="D83" s="2">
        <v>2008</v>
      </c>
      <c r="E83" s="4">
        <v>453.5</v>
      </c>
      <c r="H83" s="23" t="s">
        <v>102</v>
      </c>
      <c r="I83" s="2">
        <v>92.3</v>
      </c>
      <c r="J83" s="2">
        <v>142.6</v>
      </c>
    </row>
    <row r="84" spans="1:10" x14ac:dyDescent="0.35">
      <c r="A84" s="1" t="s">
        <v>103</v>
      </c>
      <c r="B84" s="1" t="s">
        <v>1</v>
      </c>
      <c r="C84" s="1" t="s">
        <v>42</v>
      </c>
      <c r="D84" s="2">
        <v>2017</v>
      </c>
      <c r="E84" s="4">
        <v>405.3</v>
      </c>
      <c r="H84" s="7" t="s">
        <v>50</v>
      </c>
      <c r="I84" s="2">
        <v>1138.2</v>
      </c>
      <c r="J84" s="2">
        <v>820.4</v>
      </c>
    </row>
    <row r="85" spans="1:10" x14ac:dyDescent="0.35">
      <c r="A85" s="1" t="s">
        <v>103</v>
      </c>
      <c r="B85" s="1" t="s">
        <v>1</v>
      </c>
      <c r="C85" s="1" t="s">
        <v>43</v>
      </c>
      <c r="D85" s="2">
        <v>2008</v>
      </c>
      <c r="E85" s="4">
        <v>289.8</v>
      </c>
      <c r="H85" s="23" t="s">
        <v>1</v>
      </c>
      <c r="I85" s="2">
        <v>427.3</v>
      </c>
      <c r="J85" s="2">
        <v>237.9</v>
      </c>
    </row>
    <row r="86" spans="1:10" x14ac:dyDescent="0.35">
      <c r="A86" s="1" t="s">
        <v>103</v>
      </c>
      <c r="B86" s="1" t="s">
        <v>1</v>
      </c>
      <c r="C86" s="1" t="s">
        <v>43</v>
      </c>
      <c r="D86" s="2">
        <v>2017</v>
      </c>
      <c r="E86" s="4">
        <v>198.9</v>
      </c>
      <c r="H86" s="23" t="s">
        <v>101</v>
      </c>
      <c r="I86" s="2">
        <v>425.4</v>
      </c>
      <c r="J86" s="2">
        <v>282.10000000000002</v>
      </c>
    </row>
    <row r="87" spans="1:10" x14ac:dyDescent="0.35">
      <c r="A87" s="1" t="s">
        <v>103</v>
      </c>
      <c r="B87" s="1" t="s">
        <v>1</v>
      </c>
      <c r="C87" s="1" t="s">
        <v>44</v>
      </c>
      <c r="D87" s="2">
        <v>2008</v>
      </c>
      <c r="E87" s="4">
        <v>188.5</v>
      </c>
      <c r="H87" s="23" t="s">
        <v>102</v>
      </c>
      <c r="I87" s="2">
        <v>285.5</v>
      </c>
      <c r="J87" s="2">
        <v>300.39999999999998</v>
      </c>
    </row>
    <row r="88" spans="1:10" x14ac:dyDescent="0.35">
      <c r="A88" s="1" t="s">
        <v>103</v>
      </c>
      <c r="B88" s="1" t="s">
        <v>1</v>
      </c>
      <c r="C88" s="1" t="s">
        <v>44</v>
      </c>
      <c r="D88" s="2">
        <v>2017</v>
      </c>
      <c r="E88" s="4">
        <v>168.7</v>
      </c>
      <c r="H88" s="7" t="s">
        <v>10</v>
      </c>
      <c r="I88" s="2">
        <v>1980.5</v>
      </c>
      <c r="J88" s="2">
        <v>1061.7</v>
      </c>
    </row>
    <row r="89" spans="1:10" x14ac:dyDescent="0.35">
      <c r="A89" s="1" t="s">
        <v>103</v>
      </c>
      <c r="B89" s="1" t="s">
        <v>1</v>
      </c>
      <c r="C89" s="1" t="s">
        <v>45</v>
      </c>
      <c r="D89" s="2">
        <v>2008</v>
      </c>
      <c r="E89" s="4">
        <v>593</v>
      </c>
      <c r="H89" s="23" t="s">
        <v>1</v>
      </c>
      <c r="I89" s="2">
        <v>612.29999999999995</v>
      </c>
      <c r="J89" s="2">
        <v>310.8</v>
      </c>
    </row>
    <row r="90" spans="1:10" x14ac:dyDescent="0.35">
      <c r="A90" s="1" t="s">
        <v>103</v>
      </c>
      <c r="B90" s="1" t="s">
        <v>1</v>
      </c>
      <c r="C90" s="1" t="s">
        <v>45</v>
      </c>
      <c r="D90" s="2">
        <v>2017</v>
      </c>
      <c r="E90" s="4">
        <v>383.8</v>
      </c>
      <c r="H90" s="23" t="s">
        <v>101</v>
      </c>
      <c r="I90" s="2">
        <v>715.8</v>
      </c>
      <c r="J90" s="2">
        <v>354.6</v>
      </c>
    </row>
    <row r="91" spans="1:10" x14ac:dyDescent="0.35">
      <c r="A91" s="1" t="s">
        <v>103</v>
      </c>
      <c r="B91" s="1" t="s">
        <v>1</v>
      </c>
      <c r="C91" s="1" t="s">
        <v>46</v>
      </c>
      <c r="D91" s="2">
        <v>2008</v>
      </c>
      <c r="E91" s="4">
        <v>236.3</v>
      </c>
      <c r="H91" s="23" t="s">
        <v>102</v>
      </c>
      <c r="I91" s="2">
        <v>652.4</v>
      </c>
      <c r="J91" s="2">
        <v>396.3</v>
      </c>
    </row>
    <row r="92" spans="1:10" x14ac:dyDescent="0.35">
      <c r="A92" s="1" t="s">
        <v>103</v>
      </c>
      <c r="B92" s="1" t="s">
        <v>1</v>
      </c>
      <c r="C92" s="1" t="s">
        <v>46</v>
      </c>
      <c r="D92" s="2">
        <v>2017</v>
      </c>
      <c r="E92" s="4">
        <v>141.80000000000001</v>
      </c>
      <c r="H92" s="7" t="s">
        <v>11</v>
      </c>
      <c r="I92" s="2">
        <v>1170.5</v>
      </c>
      <c r="J92" s="2">
        <v>791.7</v>
      </c>
    </row>
    <row r="93" spans="1:10" x14ac:dyDescent="0.35">
      <c r="A93" s="1" t="s">
        <v>103</v>
      </c>
      <c r="B93" s="1" t="s">
        <v>1</v>
      </c>
      <c r="C93" s="1" t="s">
        <v>47</v>
      </c>
      <c r="D93" s="2">
        <v>2008</v>
      </c>
      <c r="E93" s="4">
        <v>148.1</v>
      </c>
      <c r="H93" s="23" t="s">
        <v>1</v>
      </c>
      <c r="I93" s="2">
        <v>464</v>
      </c>
      <c r="J93" s="2">
        <v>197.8</v>
      </c>
    </row>
    <row r="94" spans="1:10" x14ac:dyDescent="0.35">
      <c r="A94" s="1" t="s">
        <v>103</v>
      </c>
      <c r="B94" s="1" t="s">
        <v>1</v>
      </c>
      <c r="C94" s="1" t="s">
        <v>47</v>
      </c>
      <c r="D94" s="2">
        <v>2017</v>
      </c>
      <c r="E94" s="4">
        <v>94.6</v>
      </c>
      <c r="H94" s="23" t="s">
        <v>101</v>
      </c>
      <c r="I94" s="2">
        <v>435.5</v>
      </c>
      <c r="J94" s="2">
        <v>281.3</v>
      </c>
    </row>
    <row r="95" spans="1:10" x14ac:dyDescent="0.35">
      <c r="A95" s="1" t="s">
        <v>103</v>
      </c>
      <c r="B95" s="1" t="s">
        <v>1</v>
      </c>
      <c r="C95" s="1" t="s">
        <v>48</v>
      </c>
      <c r="D95" s="2">
        <v>2008</v>
      </c>
      <c r="E95" s="4">
        <v>374.1</v>
      </c>
      <c r="H95" s="23" t="s">
        <v>102</v>
      </c>
      <c r="I95" s="2">
        <v>271</v>
      </c>
      <c r="J95" s="2">
        <v>312.60000000000002</v>
      </c>
    </row>
    <row r="96" spans="1:10" x14ac:dyDescent="0.35">
      <c r="A96" s="1" t="s">
        <v>103</v>
      </c>
      <c r="B96" s="1" t="s">
        <v>1</v>
      </c>
      <c r="C96" s="1" t="s">
        <v>48</v>
      </c>
      <c r="D96" s="2">
        <v>2017</v>
      </c>
      <c r="E96" s="4">
        <v>325</v>
      </c>
      <c r="H96" s="7" t="s">
        <v>12</v>
      </c>
      <c r="I96" s="2">
        <v>397.4</v>
      </c>
      <c r="J96" s="2">
        <v>330.3</v>
      </c>
    </row>
    <row r="97" spans="1:10" x14ac:dyDescent="0.35">
      <c r="A97" s="1" t="s">
        <v>103</v>
      </c>
      <c r="B97" s="1" t="s">
        <v>1</v>
      </c>
      <c r="C97" s="1" t="s">
        <v>49</v>
      </c>
      <c r="D97" s="2">
        <v>2008</v>
      </c>
      <c r="E97" s="4">
        <v>336.8</v>
      </c>
      <c r="H97" s="23" t="s">
        <v>1</v>
      </c>
      <c r="I97" s="2">
        <v>187</v>
      </c>
      <c r="J97" s="2">
        <v>111.7</v>
      </c>
    </row>
    <row r="98" spans="1:10" x14ac:dyDescent="0.35">
      <c r="A98" s="1" t="s">
        <v>103</v>
      </c>
      <c r="B98" s="1" t="s">
        <v>1</v>
      </c>
      <c r="C98" s="1" t="s">
        <v>49</v>
      </c>
      <c r="D98" s="2">
        <v>2017</v>
      </c>
      <c r="E98" s="4">
        <v>243.1</v>
      </c>
      <c r="H98" s="23" t="s">
        <v>101</v>
      </c>
      <c r="I98" s="2">
        <v>135.69999999999999</v>
      </c>
      <c r="J98" s="2">
        <v>112.7</v>
      </c>
    </row>
    <row r="99" spans="1:10" x14ac:dyDescent="0.35">
      <c r="A99" s="1" t="s">
        <v>103</v>
      </c>
      <c r="B99" s="1" t="s">
        <v>1</v>
      </c>
      <c r="C99" s="1" t="s">
        <v>50</v>
      </c>
      <c r="D99" s="2">
        <v>2008</v>
      </c>
      <c r="E99" s="4">
        <v>427.3</v>
      </c>
      <c r="H99" s="23" t="s">
        <v>102</v>
      </c>
      <c r="I99" s="2">
        <v>74.7</v>
      </c>
      <c r="J99" s="2">
        <v>105.9</v>
      </c>
    </row>
    <row r="100" spans="1:10" x14ac:dyDescent="0.35">
      <c r="A100" s="1" t="s">
        <v>103</v>
      </c>
      <c r="B100" s="1" t="s">
        <v>1</v>
      </c>
      <c r="C100" s="1" t="s">
        <v>50</v>
      </c>
      <c r="D100" s="2">
        <v>2017</v>
      </c>
      <c r="E100" s="4">
        <v>237.9</v>
      </c>
      <c r="H100" s="7" t="s">
        <v>32</v>
      </c>
      <c r="I100" s="2">
        <v>521</v>
      </c>
      <c r="J100" s="2">
        <v>547.1</v>
      </c>
    </row>
    <row r="101" spans="1:10" x14ac:dyDescent="0.35">
      <c r="A101" s="1" t="s">
        <v>103</v>
      </c>
      <c r="B101" s="1" t="s">
        <v>1</v>
      </c>
      <c r="C101" s="1" t="s">
        <v>51</v>
      </c>
      <c r="D101" s="2">
        <v>2008</v>
      </c>
      <c r="E101" s="4">
        <v>175.3</v>
      </c>
      <c r="H101" s="23" t="s">
        <v>1</v>
      </c>
      <c r="I101" s="2">
        <v>219.4</v>
      </c>
      <c r="J101" s="2">
        <v>257.5</v>
      </c>
    </row>
    <row r="102" spans="1:10" x14ac:dyDescent="0.35">
      <c r="A102" s="1" t="s">
        <v>103</v>
      </c>
      <c r="B102" s="1" t="s">
        <v>1</v>
      </c>
      <c r="C102" s="1" t="s">
        <v>51</v>
      </c>
      <c r="D102" s="2">
        <v>2017</v>
      </c>
      <c r="E102" s="4">
        <v>147.5</v>
      </c>
      <c r="H102" s="23" t="s">
        <v>101</v>
      </c>
      <c r="I102" s="2">
        <v>199.3</v>
      </c>
      <c r="J102" s="2">
        <v>175.8</v>
      </c>
    </row>
    <row r="103" spans="1:10" x14ac:dyDescent="0.35">
      <c r="A103" s="1" t="s">
        <v>103</v>
      </c>
      <c r="B103" s="1" t="s">
        <v>1</v>
      </c>
      <c r="C103" s="1" t="s">
        <v>52</v>
      </c>
      <c r="D103" s="2">
        <v>2008</v>
      </c>
      <c r="E103" s="4">
        <v>160.69999999999999</v>
      </c>
      <c r="H103" s="23" t="s">
        <v>102</v>
      </c>
      <c r="I103" s="2">
        <v>102.3</v>
      </c>
      <c r="J103" s="2">
        <v>113.8</v>
      </c>
    </row>
    <row r="104" spans="1:10" x14ac:dyDescent="0.35">
      <c r="A104" s="1" t="s">
        <v>103</v>
      </c>
      <c r="B104" s="1" t="s">
        <v>1</v>
      </c>
      <c r="C104" s="1" t="s">
        <v>52</v>
      </c>
      <c r="D104" s="2">
        <v>2017</v>
      </c>
      <c r="E104" s="4">
        <v>77.2</v>
      </c>
      <c r="H104" s="7" t="s">
        <v>25</v>
      </c>
      <c r="I104" s="2">
        <v>0</v>
      </c>
      <c r="J104" s="2">
        <v>523.29999999999995</v>
      </c>
    </row>
    <row r="105" spans="1:10" x14ac:dyDescent="0.35">
      <c r="A105" s="1" t="s">
        <v>103</v>
      </c>
      <c r="B105" s="1" t="s">
        <v>1</v>
      </c>
      <c r="C105" s="1" t="s">
        <v>53</v>
      </c>
      <c r="D105" s="2">
        <v>2008</v>
      </c>
      <c r="E105" s="4">
        <v>231.5</v>
      </c>
      <c r="H105" s="23" t="s">
        <v>1</v>
      </c>
      <c r="I105" s="2">
        <v>0</v>
      </c>
      <c r="J105" s="2">
        <v>206.3</v>
      </c>
    </row>
    <row r="106" spans="1:10" x14ac:dyDescent="0.35">
      <c r="A106" s="1" t="s">
        <v>103</v>
      </c>
      <c r="B106" s="1" t="s">
        <v>1</v>
      </c>
      <c r="C106" s="1" t="s">
        <v>53</v>
      </c>
      <c r="D106" s="2">
        <v>2017</v>
      </c>
      <c r="E106" s="4">
        <v>139.9</v>
      </c>
      <c r="H106" s="23" t="s">
        <v>101</v>
      </c>
      <c r="I106" s="2">
        <v>0</v>
      </c>
      <c r="J106" s="2">
        <v>176.8</v>
      </c>
    </row>
    <row r="107" spans="1:10" x14ac:dyDescent="0.35">
      <c r="A107" s="1" t="s">
        <v>103</v>
      </c>
      <c r="B107" s="1" t="s">
        <v>1</v>
      </c>
      <c r="C107" s="1" t="s">
        <v>54</v>
      </c>
      <c r="D107" s="2">
        <v>2008</v>
      </c>
      <c r="E107" s="4">
        <v>233</v>
      </c>
      <c r="H107" s="23" t="s">
        <v>102</v>
      </c>
      <c r="I107" s="2">
        <v>0</v>
      </c>
      <c r="J107" s="2">
        <v>140.19999999999999</v>
      </c>
    </row>
    <row r="108" spans="1:10" x14ac:dyDescent="0.35">
      <c r="A108" s="1" t="s">
        <v>103</v>
      </c>
      <c r="B108" s="1" t="s">
        <v>1</v>
      </c>
      <c r="C108" s="1" t="s">
        <v>54</v>
      </c>
      <c r="D108" s="2">
        <v>2017</v>
      </c>
      <c r="E108" s="4">
        <v>153.80000000000001</v>
      </c>
      <c r="H108" s="7" t="s">
        <v>38</v>
      </c>
      <c r="I108" s="2">
        <v>1226</v>
      </c>
      <c r="J108" s="2">
        <v>976.5</v>
      </c>
    </row>
    <row r="109" spans="1:10" x14ac:dyDescent="0.35">
      <c r="A109" s="1" t="s">
        <v>103</v>
      </c>
      <c r="B109" s="1" t="s">
        <v>1</v>
      </c>
      <c r="C109" s="1" t="s">
        <v>55</v>
      </c>
      <c r="D109" s="2">
        <v>2008</v>
      </c>
      <c r="E109" s="4">
        <v>262.39999999999998</v>
      </c>
      <c r="H109" s="23" t="s">
        <v>1</v>
      </c>
      <c r="I109" s="2">
        <v>472</v>
      </c>
      <c r="J109" s="2">
        <v>338.9</v>
      </c>
    </row>
    <row r="110" spans="1:10" x14ac:dyDescent="0.35">
      <c r="A110" s="1" t="s">
        <v>103</v>
      </c>
      <c r="B110" s="1" t="s">
        <v>1</v>
      </c>
      <c r="C110" s="1" t="s">
        <v>55</v>
      </c>
      <c r="D110" s="2">
        <v>2017</v>
      </c>
      <c r="E110" s="4">
        <v>197.3</v>
      </c>
      <c r="H110" s="23" t="s">
        <v>101</v>
      </c>
      <c r="I110" s="2">
        <v>466</v>
      </c>
      <c r="J110" s="2">
        <v>322.3</v>
      </c>
    </row>
    <row r="111" spans="1:10" x14ac:dyDescent="0.35">
      <c r="A111" s="1" t="s">
        <v>103</v>
      </c>
      <c r="B111" s="1" t="s">
        <v>1</v>
      </c>
      <c r="C111" s="1" t="s">
        <v>56</v>
      </c>
      <c r="D111" s="2">
        <v>2008</v>
      </c>
      <c r="E111" s="4">
        <v>1365</v>
      </c>
      <c r="H111" s="23" t="s">
        <v>102</v>
      </c>
      <c r="I111" s="2">
        <v>288</v>
      </c>
      <c r="J111" s="2">
        <v>315.3</v>
      </c>
    </row>
    <row r="112" spans="1:10" x14ac:dyDescent="0.35">
      <c r="A112" s="1" t="s">
        <v>103</v>
      </c>
      <c r="B112" s="1" t="s">
        <v>1</v>
      </c>
      <c r="C112" s="1" t="s">
        <v>56</v>
      </c>
      <c r="D112" s="2">
        <v>2017</v>
      </c>
      <c r="E112" s="4">
        <v>889.9</v>
      </c>
      <c r="H112" s="7" t="s">
        <v>63</v>
      </c>
      <c r="I112" s="2">
        <v>884.19999999999993</v>
      </c>
      <c r="J112" s="2">
        <v>846.6</v>
      </c>
    </row>
    <row r="113" spans="1:10" x14ac:dyDescent="0.35">
      <c r="A113" s="1" t="s">
        <v>103</v>
      </c>
      <c r="B113" s="1" t="s">
        <v>1</v>
      </c>
      <c r="C113" s="1" t="s">
        <v>57</v>
      </c>
      <c r="D113" s="2">
        <v>2008</v>
      </c>
      <c r="E113" s="4">
        <v>464.5</v>
      </c>
      <c r="H113" s="23" t="s">
        <v>1</v>
      </c>
      <c r="I113" s="2">
        <v>345.9</v>
      </c>
      <c r="J113" s="2">
        <v>311.3</v>
      </c>
    </row>
    <row r="114" spans="1:10" x14ac:dyDescent="0.35">
      <c r="A114" s="1" t="s">
        <v>103</v>
      </c>
      <c r="B114" s="1" t="s">
        <v>1</v>
      </c>
      <c r="C114" s="1" t="s">
        <v>57</v>
      </c>
      <c r="D114" s="2">
        <v>2017</v>
      </c>
      <c r="E114" s="4">
        <v>309</v>
      </c>
      <c r="H114" s="23" t="s">
        <v>101</v>
      </c>
      <c r="I114" s="2">
        <v>331.7</v>
      </c>
      <c r="J114" s="2">
        <v>292.3</v>
      </c>
    </row>
    <row r="115" spans="1:10" x14ac:dyDescent="0.35">
      <c r="A115" s="1" t="s">
        <v>103</v>
      </c>
      <c r="B115" s="1" t="s">
        <v>1</v>
      </c>
      <c r="C115" s="1" t="s">
        <v>58</v>
      </c>
      <c r="D115" s="2">
        <v>2008</v>
      </c>
      <c r="E115" s="4">
        <v>73.5</v>
      </c>
      <c r="H115" s="23" t="s">
        <v>102</v>
      </c>
      <c r="I115" s="2">
        <v>206.6</v>
      </c>
      <c r="J115" s="2">
        <v>243</v>
      </c>
    </row>
    <row r="116" spans="1:10" x14ac:dyDescent="0.35">
      <c r="A116" s="1" t="s">
        <v>103</v>
      </c>
      <c r="B116" s="1" t="s">
        <v>1</v>
      </c>
      <c r="C116" s="1" t="s">
        <v>58</v>
      </c>
      <c r="D116" s="2">
        <v>2017</v>
      </c>
      <c r="E116" s="4">
        <v>51.7</v>
      </c>
      <c r="H116" s="7" t="s">
        <v>26</v>
      </c>
      <c r="I116" s="2">
        <v>522.20000000000005</v>
      </c>
      <c r="J116" s="2">
        <v>470.8</v>
      </c>
    </row>
    <row r="117" spans="1:10" x14ac:dyDescent="0.35">
      <c r="A117" s="1" t="s">
        <v>103</v>
      </c>
      <c r="B117" s="1" t="s">
        <v>1</v>
      </c>
      <c r="C117" s="1" t="s">
        <v>59</v>
      </c>
      <c r="D117" s="2">
        <v>2008</v>
      </c>
      <c r="E117" s="4">
        <v>169</v>
      </c>
      <c r="H117" s="23" t="s">
        <v>1</v>
      </c>
      <c r="I117" s="2">
        <v>216.5</v>
      </c>
      <c r="J117" s="2">
        <v>189.2</v>
      </c>
    </row>
    <row r="118" spans="1:10" x14ac:dyDescent="0.35">
      <c r="A118" s="1" t="s">
        <v>103</v>
      </c>
      <c r="B118" s="1" t="s">
        <v>1</v>
      </c>
      <c r="C118" s="1" t="s">
        <v>59</v>
      </c>
      <c r="D118" s="2">
        <v>2017</v>
      </c>
      <c r="E118" s="4">
        <v>108.9</v>
      </c>
      <c r="H118" s="23" t="s">
        <v>101</v>
      </c>
      <c r="I118" s="2">
        <v>201.6</v>
      </c>
      <c r="J118" s="2">
        <v>168.3</v>
      </c>
    </row>
    <row r="119" spans="1:10" x14ac:dyDescent="0.35">
      <c r="A119" s="1" t="s">
        <v>103</v>
      </c>
      <c r="B119" s="1" t="s">
        <v>1</v>
      </c>
      <c r="C119" s="1" t="s">
        <v>60</v>
      </c>
      <c r="D119" s="2">
        <v>2008</v>
      </c>
      <c r="E119" s="4">
        <v>845.8</v>
      </c>
      <c r="H119" s="23" t="s">
        <v>102</v>
      </c>
      <c r="I119" s="2">
        <v>104.1</v>
      </c>
      <c r="J119" s="2">
        <v>113.3</v>
      </c>
    </row>
    <row r="120" spans="1:10" x14ac:dyDescent="0.35">
      <c r="A120" s="1" t="s">
        <v>103</v>
      </c>
      <c r="B120" s="1" t="s">
        <v>1</v>
      </c>
      <c r="C120" s="1" t="s">
        <v>60</v>
      </c>
      <c r="D120" s="2">
        <v>2017</v>
      </c>
      <c r="E120" s="4">
        <v>559.29999999999995</v>
      </c>
      <c r="H120" s="7" t="s">
        <v>72</v>
      </c>
      <c r="I120" s="2">
        <v>720.2</v>
      </c>
      <c r="J120" s="2">
        <v>641.70000000000005</v>
      </c>
    </row>
    <row r="121" spans="1:10" x14ac:dyDescent="0.35">
      <c r="A121" s="1" t="s">
        <v>103</v>
      </c>
      <c r="B121" s="1" t="s">
        <v>1</v>
      </c>
      <c r="C121" s="1" t="s">
        <v>61</v>
      </c>
      <c r="D121" s="2">
        <v>2008</v>
      </c>
      <c r="E121" s="4">
        <v>26.6</v>
      </c>
      <c r="H121" s="23" t="s">
        <v>1</v>
      </c>
      <c r="I121" s="2">
        <v>313.8</v>
      </c>
      <c r="J121" s="2">
        <v>197.5</v>
      </c>
    </row>
    <row r="122" spans="1:10" x14ac:dyDescent="0.35">
      <c r="A122" s="1" t="s">
        <v>103</v>
      </c>
      <c r="B122" s="1" t="s">
        <v>1</v>
      </c>
      <c r="C122" s="1" t="s">
        <v>61</v>
      </c>
      <c r="D122" s="2">
        <v>2017</v>
      </c>
      <c r="E122" s="4">
        <v>22.1</v>
      </c>
      <c r="H122" s="23" t="s">
        <v>101</v>
      </c>
      <c r="I122" s="2">
        <v>277.8</v>
      </c>
      <c r="J122" s="2">
        <v>213.2</v>
      </c>
    </row>
    <row r="123" spans="1:10" x14ac:dyDescent="0.35">
      <c r="A123" s="1" t="s">
        <v>103</v>
      </c>
      <c r="B123" s="1" t="s">
        <v>1</v>
      </c>
      <c r="C123" s="1" t="s">
        <v>62</v>
      </c>
      <c r="D123" s="2">
        <v>2008</v>
      </c>
      <c r="E123" s="4">
        <v>333.8</v>
      </c>
      <c r="H123" s="23" t="s">
        <v>102</v>
      </c>
      <c r="I123" s="2">
        <v>128.6</v>
      </c>
      <c r="J123" s="2">
        <v>231</v>
      </c>
    </row>
    <row r="124" spans="1:10" x14ac:dyDescent="0.35">
      <c r="A124" s="1" t="s">
        <v>103</v>
      </c>
      <c r="B124" s="1" t="s">
        <v>1</v>
      </c>
      <c r="C124" s="1" t="s">
        <v>62</v>
      </c>
      <c r="D124" s="2">
        <v>2017</v>
      </c>
      <c r="E124" s="4">
        <v>286.5</v>
      </c>
      <c r="H124" s="7" t="s">
        <v>27</v>
      </c>
      <c r="I124" s="2">
        <v>974.30000000000007</v>
      </c>
      <c r="J124" s="2">
        <v>801.3</v>
      </c>
    </row>
    <row r="125" spans="1:10" x14ac:dyDescent="0.35">
      <c r="A125" s="1" t="s">
        <v>103</v>
      </c>
      <c r="B125" s="1" t="s">
        <v>1</v>
      </c>
      <c r="C125" s="1" t="s">
        <v>63</v>
      </c>
      <c r="D125" s="2">
        <v>2008</v>
      </c>
      <c r="E125" s="4">
        <v>345.9</v>
      </c>
      <c r="H125" s="23" t="s">
        <v>1</v>
      </c>
      <c r="I125" s="2">
        <v>395</v>
      </c>
      <c r="J125" s="2">
        <v>274.5</v>
      </c>
    </row>
    <row r="126" spans="1:10" x14ac:dyDescent="0.35">
      <c r="A126" s="1" t="s">
        <v>103</v>
      </c>
      <c r="B126" s="1" t="s">
        <v>1</v>
      </c>
      <c r="C126" s="1" t="s">
        <v>63</v>
      </c>
      <c r="D126" s="2">
        <v>2017</v>
      </c>
      <c r="E126" s="4">
        <v>311.3</v>
      </c>
      <c r="H126" s="23" t="s">
        <v>101</v>
      </c>
      <c r="I126" s="2">
        <v>362.7</v>
      </c>
      <c r="J126" s="2">
        <v>271.8</v>
      </c>
    </row>
    <row r="127" spans="1:10" x14ac:dyDescent="0.35">
      <c r="A127" s="1" t="s">
        <v>103</v>
      </c>
      <c r="B127" s="1" t="s">
        <v>1</v>
      </c>
      <c r="C127" s="1" t="s">
        <v>64</v>
      </c>
      <c r="D127" s="2">
        <v>2008</v>
      </c>
      <c r="E127" s="4">
        <v>594</v>
      </c>
      <c r="H127" s="23" t="s">
        <v>102</v>
      </c>
      <c r="I127" s="2">
        <v>216.6</v>
      </c>
      <c r="J127" s="2">
        <v>255</v>
      </c>
    </row>
    <row r="128" spans="1:10" x14ac:dyDescent="0.35">
      <c r="A128" s="1" t="s">
        <v>103</v>
      </c>
      <c r="B128" s="1" t="s">
        <v>1</v>
      </c>
      <c r="C128" s="1" t="s">
        <v>64</v>
      </c>
      <c r="D128" s="2">
        <v>2017</v>
      </c>
      <c r="E128" s="4">
        <v>420</v>
      </c>
      <c r="H128" s="7" t="s">
        <v>13</v>
      </c>
      <c r="I128" s="2">
        <v>510</v>
      </c>
      <c r="J128" s="2">
        <v>374.3</v>
      </c>
    </row>
    <row r="129" spans="1:10" x14ac:dyDescent="0.35">
      <c r="A129" s="1" t="s">
        <v>103</v>
      </c>
      <c r="B129" s="1" t="s">
        <v>1</v>
      </c>
      <c r="C129" s="1" t="s">
        <v>65</v>
      </c>
      <c r="D129" s="2">
        <v>2008</v>
      </c>
      <c r="E129" s="4">
        <v>495.3</v>
      </c>
      <c r="H129" s="23" t="s">
        <v>1</v>
      </c>
      <c r="I129" s="2">
        <v>219.4</v>
      </c>
      <c r="J129" s="2">
        <v>120.3</v>
      </c>
    </row>
    <row r="130" spans="1:10" x14ac:dyDescent="0.35">
      <c r="A130" s="1" t="s">
        <v>103</v>
      </c>
      <c r="B130" s="1" t="s">
        <v>1</v>
      </c>
      <c r="C130" s="1" t="s">
        <v>65</v>
      </c>
      <c r="D130" s="2">
        <v>2017</v>
      </c>
      <c r="E130" s="4">
        <v>408.2</v>
      </c>
      <c r="H130" s="23" t="s">
        <v>101</v>
      </c>
      <c r="I130" s="2">
        <v>200.2</v>
      </c>
      <c r="J130" s="2">
        <v>144.19999999999999</v>
      </c>
    </row>
    <row r="131" spans="1:10" x14ac:dyDescent="0.35">
      <c r="A131" s="1" t="s">
        <v>103</v>
      </c>
      <c r="B131" s="1" t="s">
        <v>1</v>
      </c>
      <c r="C131" s="1" t="s">
        <v>66</v>
      </c>
      <c r="D131" s="2">
        <v>2008</v>
      </c>
      <c r="E131" s="4">
        <v>351.7</v>
      </c>
      <c r="H131" s="23" t="s">
        <v>102</v>
      </c>
      <c r="I131" s="2">
        <v>90.4</v>
      </c>
      <c r="J131" s="2">
        <v>109.8</v>
      </c>
    </row>
    <row r="132" spans="1:10" x14ac:dyDescent="0.35">
      <c r="A132" s="1" t="s">
        <v>103</v>
      </c>
      <c r="B132" s="1" t="s">
        <v>1</v>
      </c>
      <c r="C132" s="1" t="s">
        <v>66</v>
      </c>
      <c r="D132" s="2">
        <v>2017</v>
      </c>
      <c r="E132" s="4">
        <v>257.10000000000002</v>
      </c>
      <c r="H132" s="7" t="s">
        <v>82</v>
      </c>
      <c r="I132" s="2">
        <v>1045.5999999999999</v>
      </c>
      <c r="J132" s="2">
        <v>948.9</v>
      </c>
    </row>
    <row r="133" spans="1:10" x14ac:dyDescent="0.35">
      <c r="A133" s="1" t="s">
        <v>103</v>
      </c>
      <c r="B133" s="1" t="s">
        <v>1</v>
      </c>
      <c r="C133" s="1" t="s">
        <v>67</v>
      </c>
      <c r="D133" s="2">
        <v>2008</v>
      </c>
      <c r="E133" s="4">
        <v>340</v>
      </c>
      <c r="H133" s="23" t="s">
        <v>1</v>
      </c>
      <c r="I133" s="2">
        <v>390</v>
      </c>
      <c r="J133" s="2">
        <v>333.2</v>
      </c>
    </row>
    <row r="134" spans="1:10" x14ac:dyDescent="0.35">
      <c r="A134" s="1" t="s">
        <v>103</v>
      </c>
      <c r="B134" s="1" t="s">
        <v>1</v>
      </c>
      <c r="C134" s="1" t="s">
        <v>67</v>
      </c>
      <c r="D134" s="2">
        <v>2017</v>
      </c>
      <c r="E134" s="4">
        <v>275.2</v>
      </c>
      <c r="H134" s="23" t="s">
        <v>101</v>
      </c>
      <c r="I134" s="2">
        <v>392.8</v>
      </c>
      <c r="J134" s="2">
        <v>330.8</v>
      </c>
    </row>
    <row r="135" spans="1:10" x14ac:dyDescent="0.35">
      <c r="A135" s="1" t="s">
        <v>103</v>
      </c>
      <c r="B135" s="1" t="s">
        <v>1</v>
      </c>
      <c r="C135" s="1" t="s">
        <v>68</v>
      </c>
      <c r="D135" s="2">
        <v>2008</v>
      </c>
      <c r="E135" s="4">
        <v>0</v>
      </c>
      <c r="H135" s="23" t="s">
        <v>102</v>
      </c>
      <c r="I135" s="2">
        <v>262.8</v>
      </c>
      <c r="J135" s="2">
        <v>284.89999999999998</v>
      </c>
    </row>
    <row r="136" spans="1:10" x14ac:dyDescent="0.35">
      <c r="A136" s="1" t="s">
        <v>103</v>
      </c>
      <c r="B136" s="1" t="s">
        <v>1</v>
      </c>
      <c r="C136" s="1" t="s">
        <v>68</v>
      </c>
      <c r="D136" s="2">
        <v>2017</v>
      </c>
      <c r="E136" s="4">
        <v>233.7</v>
      </c>
      <c r="H136" s="7" t="s">
        <v>28</v>
      </c>
      <c r="I136" s="2">
        <v>612.9</v>
      </c>
      <c r="J136" s="2">
        <v>562</v>
      </c>
    </row>
    <row r="137" spans="1:10" x14ac:dyDescent="0.35">
      <c r="A137" s="1" t="s">
        <v>103</v>
      </c>
      <c r="B137" s="1" t="s">
        <v>1</v>
      </c>
      <c r="C137" s="1" t="s">
        <v>69</v>
      </c>
      <c r="D137" s="2">
        <v>2008</v>
      </c>
      <c r="E137" s="4">
        <v>669.1</v>
      </c>
      <c r="H137" s="23" t="s">
        <v>1</v>
      </c>
      <c r="I137" s="2">
        <v>248.6</v>
      </c>
      <c r="J137" s="2">
        <v>174.7</v>
      </c>
    </row>
    <row r="138" spans="1:10" x14ac:dyDescent="0.35">
      <c r="A138" s="1" t="s">
        <v>103</v>
      </c>
      <c r="B138" s="1" t="s">
        <v>1</v>
      </c>
      <c r="C138" s="1" t="s">
        <v>69</v>
      </c>
      <c r="D138" s="2">
        <v>2017</v>
      </c>
      <c r="E138" s="4">
        <v>488.6</v>
      </c>
      <c r="H138" s="23" t="s">
        <v>101</v>
      </c>
      <c r="I138" s="2">
        <v>232.4</v>
      </c>
      <c r="J138" s="2">
        <v>215.5</v>
      </c>
    </row>
    <row r="139" spans="1:10" x14ac:dyDescent="0.35">
      <c r="A139" s="1" t="s">
        <v>103</v>
      </c>
      <c r="B139" s="1" t="s">
        <v>1</v>
      </c>
      <c r="C139" s="1" t="s">
        <v>70</v>
      </c>
      <c r="D139" s="2">
        <v>2008</v>
      </c>
      <c r="E139" s="4">
        <v>503.8</v>
      </c>
      <c r="H139" s="23" t="s">
        <v>102</v>
      </c>
      <c r="I139" s="2">
        <v>131.9</v>
      </c>
      <c r="J139" s="2">
        <v>171.8</v>
      </c>
    </row>
    <row r="140" spans="1:10" x14ac:dyDescent="0.35">
      <c r="A140" s="1" t="s">
        <v>103</v>
      </c>
      <c r="B140" s="1" t="s">
        <v>1</v>
      </c>
      <c r="C140" s="1" t="s">
        <v>70</v>
      </c>
      <c r="D140" s="2">
        <v>2017</v>
      </c>
      <c r="E140" s="4">
        <v>297.3</v>
      </c>
      <c r="H140" s="7" t="s">
        <v>92</v>
      </c>
      <c r="I140" s="2">
        <v>1421.4999999999998</v>
      </c>
      <c r="J140" s="2">
        <v>1201.0999999999999</v>
      </c>
    </row>
    <row r="141" spans="1:10" x14ac:dyDescent="0.35">
      <c r="A141" s="1" t="s">
        <v>103</v>
      </c>
      <c r="B141" s="1" t="s">
        <v>1</v>
      </c>
      <c r="C141" s="1" t="s">
        <v>71</v>
      </c>
      <c r="D141" s="2">
        <v>2008</v>
      </c>
      <c r="E141" s="4">
        <v>217.7</v>
      </c>
      <c r="H141" s="23" t="s">
        <v>1</v>
      </c>
      <c r="I141" s="2">
        <v>543.4</v>
      </c>
      <c r="J141" s="2">
        <v>395.4</v>
      </c>
    </row>
    <row r="142" spans="1:10" x14ac:dyDescent="0.35">
      <c r="A142" s="1" t="s">
        <v>103</v>
      </c>
      <c r="B142" s="1" t="s">
        <v>1</v>
      </c>
      <c r="C142" s="1" t="s">
        <v>71</v>
      </c>
      <c r="D142" s="2">
        <v>2017</v>
      </c>
      <c r="E142" s="4">
        <v>120.6</v>
      </c>
      <c r="H142" s="23" t="s">
        <v>101</v>
      </c>
      <c r="I142" s="2">
        <v>544.29999999999995</v>
      </c>
      <c r="J142" s="2">
        <v>412.8</v>
      </c>
    </row>
    <row r="143" spans="1:10" x14ac:dyDescent="0.35">
      <c r="A143" s="1" t="s">
        <v>103</v>
      </c>
      <c r="B143" s="1" t="s">
        <v>1</v>
      </c>
      <c r="C143" s="1" t="s">
        <v>72</v>
      </c>
      <c r="D143" s="2">
        <v>2008</v>
      </c>
      <c r="E143" s="4">
        <v>313.8</v>
      </c>
      <c r="H143" s="23" t="s">
        <v>102</v>
      </c>
      <c r="I143" s="2">
        <v>333.8</v>
      </c>
      <c r="J143" s="2">
        <v>392.9</v>
      </c>
    </row>
    <row r="144" spans="1:10" x14ac:dyDescent="0.35">
      <c r="A144" s="1" t="s">
        <v>103</v>
      </c>
      <c r="B144" s="1" t="s">
        <v>1</v>
      </c>
      <c r="C144" s="1" t="s">
        <v>72</v>
      </c>
      <c r="D144" s="2">
        <v>2017</v>
      </c>
      <c r="E144" s="4">
        <v>197.5</v>
      </c>
      <c r="H144" s="7" t="s">
        <v>39</v>
      </c>
      <c r="I144" s="2">
        <v>1205.3</v>
      </c>
      <c r="J144" s="2">
        <v>891.19999999999993</v>
      </c>
    </row>
    <row r="145" spans="1:10" x14ac:dyDescent="0.35">
      <c r="A145" s="1" t="s">
        <v>103</v>
      </c>
      <c r="B145" s="1" t="s">
        <v>1</v>
      </c>
      <c r="C145" s="1" t="s">
        <v>73</v>
      </c>
      <c r="D145" s="2">
        <v>2008</v>
      </c>
      <c r="E145" s="4">
        <v>598</v>
      </c>
      <c r="H145" s="23" t="s">
        <v>1</v>
      </c>
      <c r="I145" s="2">
        <v>496.3</v>
      </c>
      <c r="J145" s="2">
        <v>284.39999999999998</v>
      </c>
    </row>
    <row r="146" spans="1:10" x14ac:dyDescent="0.35">
      <c r="A146" s="1" t="s">
        <v>103</v>
      </c>
      <c r="B146" s="1" t="s">
        <v>1</v>
      </c>
      <c r="C146" s="1" t="s">
        <v>73</v>
      </c>
      <c r="D146" s="2">
        <v>2017</v>
      </c>
      <c r="E146" s="4">
        <v>380.3</v>
      </c>
      <c r="H146" s="23" t="s">
        <v>101</v>
      </c>
      <c r="I146" s="2">
        <v>427.7</v>
      </c>
      <c r="J146" s="2">
        <v>300.2</v>
      </c>
    </row>
    <row r="147" spans="1:10" x14ac:dyDescent="0.35">
      <c r="A147" s="1" t="s">
        <v>103</v>
      </c>
      <c r="B147" s="1" t="s">
        <v>1</v>
      </c>
      <c r="C147" s="1" t="s">
        <v>74</v>
      </c>
      <c r="D147" s="2">
        <v>2008</v>
      </c>
      <c r="E147" s="4">
        <v>388.7</v>
      </c>
      <c r="H147" s="23" t="s">
        <v>102</v>
      </c>
      <c r="I147" s="2">
        <v>281.3</v>
      </c>
      <c r="J147" s="2">
        <v>306.60000000000002</v>
      </c>
    </row>
    <row r="148" spans="1:10" x14ac:dyDescent="0.35">
      <c r="A148" s="1" t="s">
        <v>103</v>
      </c>
      <c r="B148" s="1" t="s">
        <v>1</v>
      </c>
      <c r="C148" s="1" t="s">
        <v>74</v>
      </c>
      <c r="D148" s="2">
        <v>2017</v>
      </c>
      <c r="E148" s="4">
        <v>243.7</v>
      </c>
      <c r="H148" s="7" t="s">
        <v>83</v>
      </c>
      <c r="I148" s="2">
        <v>733.4</v>
      </c>
      <c r="J148" s="2">
        <v>880.30000000000007</v>
      </c>
    </row>
    <row r="149" spans="1:10" x14ac:dyDescent="0.35">
      <c r="A149" s="1" t="s">
        <v>103</v>
      </c>
      <c r="B149" s="1" t="s">
        <v>1</v>
      </c>
      <c r="C149" s="1" t="s">
        <v>75</v>
      </c>
      <c r="D149" s="2">
        <v>2008</v>
      </c>
      <c r="E149" s="4">
        <v>162</v>
      </c>
      <c r="H149" s="23" t="s">
        <v>1</v>
      </c>
      <c r="I149" s="2">
        <v>316.89999999999998</v>
      </c>
      <c r="J149" s="2">
        <v>309</v>
      </c>
    </row>
    <row r="150" spans="1:10" x14ac:dyDescent="0.35">
      <c r="A150" s="1" t="s">
        <v>103</v>
      </c>
      <c r="B150" s="1" t="s">
        <v>1</v>
      </c>
      <c r="C150" s="1" t="s">
        <v>75</v>
      </c>
      <c r="D150" s="2">
        <v>2017</v>
      </c>
      <c r="E150" s="4">
        <v>90</v>
      </c>
      <c r="H150" s="23" t="s">
        <v>101</v>
      </c>
      <c r="I150" s="2">
        <v>261.5</v>
      </c>
      <c r="J150" s="2">
        <v>325.7</v>
      </c>
    </row>
    <row r="151" spans="1:10" x14ac:dyDescent="0.35">
      <c r="A151" s="1" t="s">
        <v>103</v>
      </c>
      <c r="B151" s="1" t="s">
        <v>1</v>
      </c>
      <c r="C151" s="1" t="s">
        <v>76</v>
      </c>
      <c r="D151" s="2">
        <v>2008</v>
      </c>
      <c r="E151" s="4">
        <v>0</v>
      </c>
      <c r="H151" s="23" t="s">
        <v>102</v>
      </c>
      <c r="I151" s="2">
        <v>155</v>
      </c>
      <c r="J151" s="2">
        <v>245.6</v>
      </c>
    </row>
    <row r="152" spans="1:10" x14ac:dyDescent="0.35">
      <c r="A152" s="1" t="s">
        <v>103</v>
      </c>
      <c r="B152" s="1" t="s">
        <v>1</v>
      </c>
      <c r="C152" s="1" t="s">
        <v>76</v>
      </c>
      <c r="D152" s="2">
        <v>2017</v>
      </c>
      <c r="E152" s="4">
        <v>336</v>
      </c>
      <c r="H152" s="7" t="s">
        <v>73</v>
      </c>
      <c r="I152" s="2">
        <v>1555</v>
      </c>
      <c r="J152" s="2">
        <v>1235.5999999999999</v>
      </c>
    </row>
    <row r="153" spans="1:10" x14ac:dyDescent="0.35">
      <c r="A153" s="1" t="s">
        <v>103</v>
      </c>
      <c r="B153" s="1" t="s">
        <v>1</v>
      </c>
      <c r="C153" s="1" t="s">
        <v>77</v>
      </c>
      <c r="D153" s="2">
        <v>2008</v>
      </c>
      <c r="E153" s="4">
        <v>0</v>
      </c>
      <c r="H153" s="23" t="s">
        <v>1</v>
      </c>
      <c r="I153" s="2">
        <v>598</v>
      </c>
      <c r="J153" s="2">
        <v>380.3</v>
      </c>
    </row>
    <row r="154" spans="1:10" x14ac:dyDescent="0.35">
      <c r="A154" s="1" t="s">
        <v>103</v>
      </c>
      <c r="B154" s="1" t="s">
        <v>1</v>
      </c>
      <c r="C154" s="1" t="s">
        <v>77</v>
      </c>
      <c r="D154" s="2">
        <v>2017</v>
      </c>
      <c r="E154" s="4">
        <v>46.3</v>
      </c>
      <c r="H154" s="23" t="s">
        <v>101</v>
      </c>
      <c r="I154" s="2">
        <v>607</v>
      </c>
      <c r="J154" s="2">
        <v>441.3</v>
      </c>
    </row>
    <row r="155" spans="1:10" x14ac:dyDescent="0.35">
      <c r="A155" s="1" t="s">
        <v>103</v>
      </c>
      <c r="B155" s="1" t="s">
        <v>1</v>
      </c>
      <c r="C155" s="1" t="s">
        <v>78</v>
      </c>
      <c r="D155" s="2">
        <v>2008</v>
      </c>
      <c r="E155" s="4">
        <v>542.20000000000005</v>
      </c>
      <c r="H155" s="23" t="s">
        <v>102</v>
      </c>
      <c r="I155" s="2">
        <v>350</v>
      </c>
      <c r="J155" s="2">
        <v>414</v>
      </c>
    </row>
    <row r="156" spans="1:10" x14ac:dyDescent="0.35">
      <c r="A156" s="1" t="s">
        <v>103</v>
      </c>
      <c r="B156" s="1" t="s">
        <v>1</v>
      </c>
      <c r="C156" s="1" t="s">
        <v>78</v>
      </c>
      <c r="D156" s="2">
        <v>2017</v>
      </c>
      <c r="E156" s="4">
        <v>386.6</v>
      </c>
      <c r="H156" s="7" t="s">
        <v>14</v>
      </c>
      <c r="I156" s="2">
        <v>881.7</v>
      </c>
      <c r="J156" s="2">
        <v>857.4</v>
      </c>
    </row>
    <row r="157" spans="1:10" x14ac:dyDescent="0.35">
      <c r="A157" s="1" t="s">
        <v>103</v>
      </c>
      <c r="B157" s="1" t="s">
        <v>1</v>
      </c>
      <c r="C157" s="1" t="s">
        <v>79</v>
      </c>
      <c r="D157" s="2">
        <v>2008</v>
      </c>
      <c r="E157" s="4">
        <v>254</v>
      </c>
      <c r="H157" s="23" t="s">
        <v>1</v>
      </c>
      <c r="I157" s="2">
        <v>401.3</v>
      </c>
      <c r="J157" s="2">
        <v>314.8</v>
      </c>
    </row>
    <row r="158" spans="1:10" x14ac:dyDescent="0.35">
      <c r="A158" s="1" t="s">
        <v>103</v>
      </c>
      <c r="B158" s="1" t="s">
        <v>1</v>
      </c>
      <c r="C158" s="1" t="s">
        <v>79</v>
      </c>
      <c r="D158" s="2">
        <v>2017</v>
      </c>
      <c r="E158" s="4">
        <v>224.3</v>
      </c>
      <c r="H158" s="23" t="s">
        <v>101</v>
      </c>
      <c r="I158" s="2">
        <v>319.60000000000002</v>
      </c>
      <c r="J158" s="2">
        <v>289.5</v>
      </c>
    </row>
    <row r="159" spans="1:10" x14ac:dyDescent="0.35">
      <c r="A159" s="1" t="s">
        <v>103</v>
      </c>
      <c r="B159" s="1" t="s">
        <v>1</v>
      </c>
      <c r="C159" s="1" t="s">
        <v>80</v>
      </c>
      <c r="D159" s="2">
        <v>2008</v>
      </c>
      <c r="E159" s="4">
        <v>0</v>
      </c>
      <c r="H159" s="23" t="s">
        <v>102</v>
      </c>
      <c r="I159" s="2">
        <v>160.80000000000001</v>
      </c>
      <c r="J159" s="2">
        <v>253.1</v>
      </c>
    </row>
    <row r="160" spans="1:10" x14ac:dyDescent="0.35">
      <c r="A160" s="1" t="s">
        <v>103</v>
      </c>
      <c r="B160" s="1" t="s">
        <v>1</v>
      </c>
      <c r="C160" s="1" t="s">
        <v>80</v>
      </c>
      <c r="D160" s="2">
        <v>2017</v>
      </c>
      <c r="E160" s="4">
        <v>244.5</v>
      </c>
      <c r="H160" s="7" t="s">
        <v>15</v>
      </c>
      <c r="I160" s="2">
        <v>557.4</v>
      </c>
      <c r="J160" s="2">
        <v>517.9</v>
      </c>
    </row>
    <row r="161" spans="1:10" x14ac:dyDescent="0.35">
      <c r="A161" s="1" t="s">
        <v>103</v>
      </c>
      <c r="B161" s="1" t="s">
        <v>1</v>
      </c>
      <c r="C161" s="1" t="s">
        <v>81</v>
      </c>
      <c r="D161" s="2">
        <v>2008</v>
      </c>
      <c r="E161" s="4">
        <v>1699.2</v>
      </c>
      <c r="H161" s="23" t="s">
        <v>1</v>
      </c>
      <c r="I161" s="2">
        <v>283.7</v>
      </c>
      <c r="J161" s="2">
        <v>199.5</v>
      </c>
    </row>
    <row r="162" spans="1:10" x14ac:dyDescent="0.35">
      <c r="A162" s="1" t="s">
        <v>103</v>
      </c>
      <c r="B162" s="1" t="s">
        <v>1</v>
      </c>
      <c r="C162" s="1" t="s">
        <v>81</v>
      </c>
      <c r="D162" s="2">
        <v>2017</v>
      </c>
      <c r="E162" s="4">
        <v>1052.8</v>
      </c>
      <c r="H162" s="23" t="s">
        <v>101</v>
      </c>
      <c r="I162" s="2">
        <v>187.7</v>
      </c>
      <c r="J162" s="2">
        <v>196.1</v>
      </c>
    </row>
    <row r="163" spans="1:10" x14ac:dyDescent="0.35">
      <c r="A163" s="1" t="s">
        <v>103</v>
      </c>
      <c r="B163" s="1" t="s">
        <v>1</v>
      </c>
      <c r="C163" s="1" t="s">
        <v>82</v>
      </c>
      <c r="D163" s="2">
        <v>2008</v>
      </c>
      <c r="E163" s="4">
        <v>390</v>
      </c>
      <c r="H163" s="23" t="s">
        <v>102</v>
      </c>
      <c r="I163" s="2">
        <v>86</v>
      </c>
      <c r="J163" s="2">
        <v>122.3</v>
      </c>
    </row>
    <row r="164" spans="1:10" x14ac:dyDescent="0.35">
      <c r="A164" s="1" t="s">
        <v>103</v>
      </c>
      <c r="B164" s="1" t="s">
        <v>1</v>
      </c>
      <c r="C164" s="1" t="s">
        <v>82</v>
      </c>
      <c r="D164" s="2">
        <v>2017</v>
      </c>
      <c r="E164" s="4">
        <v>333.2</v>
      </c>
      <c r="H164" s="7" t="s">
        <v>29</v>
      </c>
      <c r="I164" s="2">
        <v>633.79999999999995</v>
      </c>
      <c r="J164" s="2">
        <v>567.70000000000005</v>
      </c>
    </row>
    <row r="165" spans="1:10" x14ac:dyDescent="0.35">
      <c r="A165" s="1" t="s">
        <v>103</v>
      </c>
      <c r="B165" s="1" t="s">
        <v>1</v>
      </c>
      <c r="C165" s="1" t="s">
        <v>83</v>
      </c>
      <c r="D165" s="2">
        <v>2008</v>
      </c>
      <c r="E165" s="4">
        <v>316.89999999999998</v>
      </c>
      <c r="H165" s="23" t="s">
        <v>1</v>
      </c>
      <c r="I165" s="2">
        <v>271.39999999999998</v>
      </c>
      <c r="J165" s="2">
        <v>183.3</v>
      </c>
    </row>
    <row r="166" spans="1:10" x14ac:dyDescent="0.35">
      <c r="A166" s="1" t="s">
        <v>103</v>
      </c>
      <c r="B166" s="1" t="s">
        <v>1</v>
      </c>
      <c r="C166" s="1" t="s">
        <v>83</v>
      </c>
      <c r="D166" s="2">
        <v>2017</v>
      </c>
      <c r="E166" s="4">
        <v>309</v>
      </c>
      <c r="H166" s="23" t="s">
        <v>101</v>
      </c>
      <c r="I166" s="2">
        <v>226</v>
      </c>
      <c r="J166" s="2">
        <v>166.8</v>
      </c>
    </row>
    <row r="167" spans="1:10" x14ac:dyDescent="0.35">
      <c r="A167" s="1" t="s">
        <v>103</v>
      </c>
      <c r="B167" s="1" t="s">
        <v>1</v>
      </c>
      <c r="C167" s="1" t="s">
        <v>84</v>
      </c>
      <c r="D167" s="2">
        <v>2008</v>
      </c>
      <c r="E167" s="4">
        <v>235.3</v>
      </c>
      <c r="H167" s="23" t="s">
        <v>102</v>
      </c>
      <c r="I167" s="2">
        <v>136.4</v>
      </c>
      <c r="J167" s="2">
        <v>217.6</v>
      </c>
    </row>
    <row r="168" spans="1:10" x14ac:dyDescent="0.35">
      <c r="A168" s="1" t="s">
        <v>103</v>
      </c>
      <c r="B168" s="1" t="s">
        <v>1</v>
      </c>
      <c r="C168" s="1" t="s">
        <v>84</v>
      </c>
      <c r="D168" s="2">
        <v>2017</v>
      </c>
      <c r="E168" s="4">
        <v>173.8</v>
      </c>
      <c r="H168" s="7" t="s">
        <v>84</v>
      </c>
      <c r="I168" s="2">
        <v>612.29999999999995</v>
      </c>
      <c r="J168" s="2">
        <v>497.8</v>
      </c>
    </row>
    <row r="169" spans="1:10" x14ac:dyDescent="0.35">
      <c r="A169" s="1" t="s">
        <v>103</v>
      </c>
      <c r="B169" s="1" t="s">
        <v>1</v>
      </c>
      <c r="C169" s="1" t="s">
        <v>85</v>
      </c>
      <c r="D169" s="2">
        <v>2008</v>
      </c>
      <c r="E169" s="4">
        <v>184.3</v>
      </c>
      <c r="H169" s="23" t="s">
        <v>1</v>
      </c>
      <c r="I169" s="2">
        <v>235.3</v>
      </c>
      <c r="J169" s="2">
        <v>173.8</v>
      </c>
    </row>
    <row r="170" spans="1:10" x14ac:dyDescent="0.35">
      <c r="A170" s="1" t="s">
        <v>103</v>
      </c>
      <c r="B170" s="1" t="s">
        <v>1</v>
      </c>
      <c r="C170" s="1" t="s">
        <v>85</v>
      </c>
      <c r="D170" s="2">
        <v>2017</v>
      </c>
      <c r="E170" s="4">
        <v>157.5</v>
      </c>
      <c r="H170" s="23" t="s">
        <v>101</v>
      </c>
      <c r="I170" s="2">
        <v>225.7</v>
      </c>
      <c r="J170" s="2">
        <v>179.3</v>
      </c>
    </row>
    <row r="171" spans="1:10" x14ac:dyDescent="0.35">
      <c r="A171" s="1" t="s">
        <v>103</v>
      </c>
      <c r="B171" s="1" t="s">
        <v>1</v>
      </c>
      <c r="C171" s="1" t="s">
        <v>86</v>
      </c>
      <c r="D171" s="2">
        <v>2008</v>
      </c>
      <c r="E171" s="4">
        <v>417.5</v>
      </c>
      <c r="H171" s="23" t="s">
        <v>102</v>
      </c>
      <c r="I171" s="2">
        <v>151.30000000000001</v>
      </c>
      <c r="J171" s="2">
        <v>144.69999999999999</v>
      </c>
    </row>
    <row r="172" spans="1:10" x14ac:dyDescent="0.35">
      <c r="A172" s="1" t="s">
        <v>103</v>
      </c>
      <c r="B172" s="1" t="s">
        <v>1</v>
      </c>
      <c r="C172" s="1" t="s">
        <v>86</v>
      </c>
      <c r="D172" s="2">
        <v>2017</v>
      </c>
      <c r="E172" s="4">
        <v>280.5</v>
      </c>
      <c r="H172" s="7" t="s">
        <v>16</v>
      </c>
      <c r="I172" s="2">
        <v>181.60000000000002</v>
      </c>
      <c r="J172" s="2">
        <v>189.7</v>
      </c>
    </row>
    <row r="173" spans="1:10" x14ac:dyDescent="0.35">
      <c r="A173" s="1" t="s">
        <v>103</v>
      </c>
      <c r="B173" s="1" t="s">
        <v>1</v>
      </c>
      <c r="C173" s="1" t="s">
        <v>87</v>
      </c>
      <c r="D173" s="2">
        <v>2008</v>
      </c>
      <c r="E173" s="4">
        <v>308.39999999999998</v>
      </c>
      <c r="H173" s="23" t="s">
        <v>1</v>
      </c>
      <c r="I173" s="2">
        <v>88.4</v>
      </c>
      <c r="J173" s="2">
        <v>95.4</v>
      </c>
    </row>
    <row r="174" spans="1:10" x14ac:dyDescent="0.35">
      <c r="A174" s="1" t="s">
        <v>103</v>
      </c>
      <c r="B174" s="1" t="s">
        <v>1</v>
      </c>
      <c r="C174" s="1" t="s">
        <v>87</v>
      </c>
      <c r="D174" s="2">
        <v>2017</v>
      </c>
      <c r="E174" s="4">
        <v>275.2</v>
      </c>
      <c r="H174" s="23" t="s">
        <v>101</v>
      </c>
      <c r="I174" s="2">
        <v>57.2</v>
      </c>
      <c r="J174" s="2">
        <v>54.1</v>
      </c>
    </row>
    <row r="175" spans="1:10" x14ac:dyDescent="0.35">
      <c r="A175" s="1" t="s">
        <v>103</v>
      </c>
      <c r="B175" s="1" t="s">
        <v>1</v>
      </c>
      <c r="C175" s="1" t="s">
        <v>88</v>
      </c>
      <c r="D175" s="2">
        <v>2008</v>
      </c>
      <c r="E175" s="4">
        <v>140</v>
      </c>
      <c r="H175" s="23" t="s">
        <v>102</v>
      </c>
      <c r="I175" s="2">
        <v>36</v>
      </c>
      <c r="J175" s="2">
        <v>40.200000000000003</v>
      </c>
    </row>
    <row r="176" spans="1:10" x14ac:dyDescent="0.35">
      <c r="A176" s="1" t="s">
        <v>103</v>
      </c>
      <c r="B176" s="1" t="s">
        <v>1</v>
      </c>
      <c r="C176" s="1" t="s">
        <v>88</v>
      </c>
      <c r="D176" s="2">
        <v>2017</v>
      </c>
      <c r="E176" s="4">
        <v>119.4</v>
      </c>
      <c r="H176" s="7" t="s">
        <v>93</v>
      </c>
      <c r="I176" s="2">
        <v>0</v>
      </c>
      <c r="J176" s="2">
        <v>675</v>
      </c>
    </row>
    <row r="177" spans="1:10" x14ac:dyDescent="0.35">
      <c r="A177" s="1" t="s">
        <v>103</v>
      </c>
      <c r="B177" s="1" t="s">
        <v>1</v>
      </c>
      <c r="C177" s="1" t="s">
        <v>89</v>
      </c>
      <c r="D177" s="2">
        <v>2008</v>
      </c>
      <c r="E177" s="4">
        <v>676.3</v>
      </c>
      <c r="H177" s="23" t="s">
        <v>1</v>
      </c>
      <c r="I177" s="2">
        <v>0</v>
      </c>
      <c r="J177" s="2">
        <v>255</v>
      </c>
    </row>
    <row r="178" spans="1:10" x14ac:dyDescent="0.35">
      <c r="A178" s="1" t="s">
        <v>103</v>
      </c>
      <c r="B178" s="1" t="s">
        <v>1</v>
      </c>
      <c r="C178" s="1" t="s">
        <v>89</v>
      </c>
      <c r="D178" s="2">
        <v>2017</v>
      </c>
      <c r="E178" s="4">
        <v>381.5</v>
      </c>
      <c r="H178" s="23" t="s">
        <v>101</v>
      </c>
      <c r="I178" s="2">
        <v>0</v>
      </c>
      <c r="J178" s="2">
        <v>223</v>
      </c>
    </row>
    <row r="179" spans="1:10" x14ac:dyDescent="0.35">
      <c r="A179" s="1" t="s">
        <v>103</v>
      </c>
      <c r="B179" s="1" t="s">
        <v>1</v>
      </c>
      <c r="C179" s="1" t="s">
        <v>90</v>
      </c>
      <c r="D179" s="2">
        <v>2008</v>
      </c>
      <c r="E179" s="4">
        <v>220.5</v>
      </c>
      <c r="H179" s="23" t="s">
        <v>102</v>
      </c>
      <c r="I179" s="2">
        <v>0</v>
      </c>
      <c r="J179" s="2">
        <v>197</v>
      </c>
    </row>
    <row r="180" spans="1:10" x14ac:dyDescent="0.35">
      <c r="A180" s="1" t="s">
        <v>103</v>
      </c>
      <c r="B180" s="1" t="s">
        <v>1</v>
      </c>
      <c r="C180" s="1" t="s">
        <v>90</v>
      </c>
      <c r="D180" s="2">
        <v>2017</v>
      </c>
      <c r="E180" s="4">
        <v>194.3</v>
      </c>
      <c r="H180" s="7" t="s">
        <v>40</v>
      </c>
      <c r="I180" s="2">
        <v>801.5</v>
      </c>
      <c r="J180" s="2">
        <v>821.5</v>
      </c>
    </row>
    <row r="181" spans="1:10" x14ac:dyDescent="0.35">
      <c r="A181" s="1" t="s">
        <v>103</v>
      </c>
      <c r="B181" s="1" t="s">
        <v>1</v>
      </c>
      <c r="C181" s="1" t="s">
        <v>91</v>
      </c>
      <c r="D181" s="2">
        <v>2008</v>
      </c>
      <c r="E181" s="4">
        <v>610.6</v>
      </c>
      <c r="H181" s="23" t="s">
        <v>1</v>
      </c>
      <c r="I181" s="2">
        <v>342.3</v>
      </c>
      <c r="J181" s="2">
        <v>321</v>
      </c>
    </row>
    <row r="182" spans="1:10" x14ac:dyDescent="0.35">
      <c r="A182" s="1" t="s">
        <v>103</v>
      </c>
      <c r="B182" s="1" t="s">
        <v>1</v>
      </c>
      <c r="C182" s="1" t="s">
        <v>91</v>
      </c>
      <c r="D182" s="2">
        <v>2017</v>
      </c>
      <c r="E182" s="4">
        <v>513.29999999999995</v>
      </c>
      <c r="H182" s="23" t="s">
        <v>101</v>
      </c>
      <c r="I182" s="2">
        <v>281.8</v>
      </c>
      <c r="J182" s="2">
        <v>281.7</v>
      </c>
    </row>
    <row r="183" spans="1:10" x14ac:dyDescent="0.35">
      <c r="A183" s="1" t="s">
        <v>103</v>
      </c>
      <c r="B183" s="1" t="s">
        <v>1</v>
      </c>
      <c r="C183" s="1" t="s">
        <v>92</v>
      </c>
      <c r="D183" s="2">
        <v>2008</v>
      </c>
      <c r="E183" s="4">
        <v>543.4</v>
      </c>
      <c r="H183" s="23" t="s">
        <v>102</v>
      </c>
      <c r="I183" s="2">
        <v>177.4</v>
      </c>
      <c r="J183" s="2">
        <v>218.8</v>
      </c>
    </row>
    <row r="184" spans="1:10" x14ac:dyDescent="0.35">
      <c r="A184" s="1" t="s">
        <v>103</v>
      </c>
      <c r="B184" s="1" t="s">
        <v>1</v>
      </c>
      <c r="C184" s="1" t="s">
        <v>92</v>
      </c>
      <c r="D184" s="2">
        <v>2017</v>
      </c>
      <c r="E184" s="4">
        <v>395.4</v>
      </c>
      <c r="H184" s="7" t="s">
        <v>51</v>
      </c>
      <c r="I184" s="2">
        <v>415.8</v>
      </c>
      <c r="J184" s="2">
        <v>405.3</v>
      </c>
    </row>
    <row r="185" spans="1:10" x14ac:dyDescent="0.35">
      <c r="A185" s="1" t="s">
        <v>103</v>
      </c>
      <c r="B185" s="1" t="s">
        <v>1</v>
      </c>
      <c r="C185" s="1" t="s">
        <v>93</v>
      </c>
      <c r="D185" s="2">
        <v>2008</v>
      </c>
      <c r="E185" s="4">
        <v>0</v>
      </c>
      <c r="H185" s="23" t="s">
        <v>1</v>
      </c>
      <c r="I185" s="2">
        <v>175.3</v>
      </c>
      <c r="J185" s="2">
        <v>147.5</v>
      </c>
    </row>
    <row r="186" spans="1:10" x14ac:dyDescent="0.35">
      <c r="A186" s="1" t="s">
        <v>103</v>
      </c>
      <c r="B186" s="1" t="s">
        <v>1</v>
      </c>
      <c r="C186" s="1" t="s">
        <v>93</v>
      </c>
      <c r="D186" s="2">
        <v>2017</v>
      </c>
      <c r="E186" s="4">
        <v>255</v>
      </c>
      <c r="H186" s="23" t="s">
        <v>101</v>
      </c>
      <c r="I186" s="2">
        <v>153.5</v>
      </c>
      <c r="J186" s="2">
        <v>132.5</v>
      </c>
    </row>
    <row r="187" spans="1:10" x14ac:dyDescent="0.35">
      <c r="A187" s="1" t="s">
        <v>103</v>
      </c>
      <c r="B187" s="1" t="s">
        <v>1</v>
      </c>
      <c r="C187" s="1" t="s">
        <v>94</v>
      </c>
      <c r="D187" s="2">
        <v>2008</v>
      </c>
      <c r="E187" s="4">
        <v>24.5</v>
      </c>
      <c r="H187" s="23" t="s">
        <v>102</v>
      </c>
      <c r="I187" s="2">
        <v>87</v>
      </c>
      <c r="J187" s="2">
        <v>125.3</v>
      </c>
    </row>
    <row r="188" spans="1:10" x14ac:dyDescent="0.35">
      <c r="A188" s="1" t="s">
        <v>103</v>
      </c>
      <c r="B188" s="1" t="s">
        <v>1</v>
      </c>
      <c r="C188" s="1" t="s">
        <v>94</v>
      </c>
      <c r="D188" s="2">
        <v>2017</v>
      </c>
      <c r="E188" s="4">
        <v>21.6</v>
      </c>
      <c r="H188" s="7" t="s">
        <v>64</v>
      </c>
      <c r="I188" s="2">
        <v>1400.1</v>
      </c>
      <c r="J188" s="2">
        <v>1200.7</v>
      </c>
    </row>
    <row r="189" spans="1:10" x14ac:dyDescent="0.35">
      <c r="A189" s="1" t="s">
        <v>103</v>
      </c>
      <c r="B189" s="1" t="s">
        <v>1</v>
      </c>
      <c r="C189" s="1" t="s">
        <v>95</v>
      </c>
      <c r="D189" s="2">
        <v>2008</v>
      </c>
      <c r="E189" s="4">
        <v>350.3</v>
      </c>
      <c r="H189" s="23" t="s">
        <v>1</v>
      </c>
      <c r="I189" s="2">
        <v>594</v>
      </c>
      <c r="J189" s="2">
        <v>420</v>
      </c>
    </row>
    <row r="190" spans="1:10" x14ac:dyDescent="0.35">
      <c r="A190" s="1" t="s">
        <v>103</v>
      </c>
      <c r="B190" s="1" t="s">
        <v>1</v>
      </c>
      <c r="C190" s="1" t="s">
        <v>95</v>
      </c>
      <c r="D190" s="2">
        <v>2017</v>
      </c>
      <c r="E190" s="4">
        <v>250.2</v>
      </c>
      <c r="H190" s="23" t="s">
        <v>101</v>
      </c>
      <c r="I190" s="2">
        <v>484.5</v>
      </c>
      <c r="J190" s="2">
        <v>411</v>
      </c>
    </row>
    <row r="191" spans="1:10" x14ac:dyDescent="0.35">
      <c r="A191" s="1" t="s">
        <v>103</v>
      </c>
      <c r="B191" s="1" t="s">
        <v>1</v>
      </c>
      <c r="C191" s="1" t="s">
        <v>96</v>
      </c>
      <c r="D191" s="2">
        <v>2008</v>
      </c>
      <c r="E191" s="4">
        <v>165.5</v>
      </c>
      <c r="H191" s="23" t="s">
        <v>102</v>
      </c>
      <c r="I191" s="2">
        <v>321.60000000000002</v>
      </c>
      <c r="J191" s="2">
        <v>369.7</v>
      </c>
    </row>
    <row r="192" spans="1:10" x14ac:dyDescent="0.35">
      <c r="A192" s="1" t="s">
        <v>103</v>
      </c>
      <c r="B192" s="1" t="s">
        <v>1</v>
      </c>
      <c r="C192" s="1" t="s">
        <v>96</v>
      </c>
      <c r="D192" s="2">
        <v>2017</v>
      </c>
      <c r="E192" s="4">
        <v>133.1</v>
      </c>
      <c r="H192" s="7" t="s">
        <v>3</v>
      </c>
      <c r="I192" s="2">
        <v>8725</v>
      </c>
      <c r="J192" s="2">
        <v>4742.8999999999996</v>
      </c>
    </row>
    <row r="193" spans="1:10" x14ac:dyDescent="0.35">
      <c r="A193" s="1" t="s">
        <v>103</v>
      </c>
      <c r="B193" s="1" t="s">
        <v>1</v>
      </c>
      <c r="C193" s="1" t="s">
        <v>97</v>
      </c>
      <c r="D193" s="2">
        <v>2008</v>
      </c>
      <c r="E193" s="4">
        <v>234.3</v>
      </c>
      <c r="H193" s="23" t="s">
        <v>1</v>
      </c>
      <c r="I193" s="2">
        <v>3035</v>
      </c>
      <c r="J193" s="2">
        <v>1613.8</v>
      </c>
    </row>
    <row r="194" spans="1:10" x14ac:dyDescent="0.35">
      <c r="A194" s="1" t="s">
        <v>103</v>
      </c>
      <c r="B194" s="1" t="s">
        <v>1</v>
      </c>
      <c r="C194" s="1" t="s">
        <v>97</v>
      </c>
      <c r="D194" s="2">
        <v>2017</v>
      </c>
      <c r="E194" s="4">
        <v>146.9</v>
      </c>
      <c r="H194" s="23" t="s">
        <v>101</v>
      </c>
      <c r="I194" s="2">
        <v>3201</v>
      </c>
      <c r="J194" s="2">
        <v>1622.8</v>
      </c>
    </row>
    <row r="195" spans="1:10" x14ac:dyDescent="0.35">
      <c r="A195" s="1" t="s">
        <v>103</v>
      </c>
      <c r="B195" s="1" t="s">
        <v>1</v>
      </c>
      <c r="C195" s="1" t="s">
        <v>98</v>
      </c>
      <c r="D195" s="2">
        <v>2008</v>
      </c>
      <c r="E195" s="4">
        <v>361.3</v>
      </c>
      <c r="H195" s="23" t="s">
        <v>102</v>
      </c>
      <c r="I195" s="2">
        <v>2489</v>
      </c>
      <c r="J195" s="2">
        <v>1506.3</v>
      </c>
    </row>
    <row r="196" spans="1:10" x14ac:dyDescent="0.35">
      <c r="A196" s="1" t="s">
        <v>103</v>
      </c>
      <c r="B196" s="1" t="s">
        <v>1</v>
      </c>
      <c r="C196" s="1" t="s">
        <v>98</v>
      </c>
      <c r="D196" s="2">
        <v>2017</v>
      </c>
      <c r="E196" s="4">
        <v>243.6</v>
      </c>
      <c r="H196" s="7" t="s">
        <v>33</v>
      </c>
      <c r="I196" s="2">
        <v>884.2</v>
      </c>
      <c r="J196" s="2">
        <v>661.9</v>
      </c>
    </row>
    <row r="197" spans="1:10" x14ac:dyDescent="0.35">
      <c r="A197" s="1" t="s">
        <v>103</v>
      </c>
      <c r="B197" s="1" t="s">
        <v>1</v>
      </c>
      <c r="C197" s="1" t="s">
        <v>99</v>
      </c>
      <c r="D197" s="2">
        <v>2008</v>
      </c>
      <c r="E197" s="4">
        <v>406.6</v>
      </c>
      <c r="H197" s="23" t="s">
        <v>1</v>
      </c>
      <c r="I197" s="2">
        <v>367.2</v>
      </c>
      <c r="J197" s="2">
        <v>242.6</v>
      </c>
    </row>
    <row r="198" spans="1:10" x14ac:dyDescent="0.35">
      <c r="A198" s="1" t="s">
        <v>103</v>
      </c>
      <c r="B198" s="1" t="s">
        <v>1</v>
      </c>
      <c r="C198" s="1" t="s">
        <v>99</v>
      </c>
      <c r="D198" s="2">
        <v>2017</v>
      </c>
      <c r="E198" s="4">
        <v>220.1</v>
      </c>
      <c r="H198" s="23" t="s">
        <v>101</v>
      </c>
      <c r="I198" s="2">
        <v>327.8</v>
      </c>
      <c r="J198" s="2">
        <v>220.3</v>
      </c>
    </row>
    <row r="199" spans="1:10" x14ac:dyDescent="0.35">
      <c r="A199" s="1" t="s">
        <v>103</v>
      </c>
      <c r="B199" s="1" t="s">
        <v>1</v>
      </c>
      <c r="C199" s="1" t="s">
        <v>100</v>
      </c>
      <c r="D199" s="2">
        <v>2008</v>
      </c>
      <c r="E199" s="4">
        <v>2045.1</v>
      </c>
      <c r="H199" s="23" t="s">
        <v>102</v>
      </c>
      <c r="I199" s="2">
        <v>189.2</v>
      </c>
      <c r="J199" s="2">
        <v>199</v>
      </c>
    </row>
    <row r="200" spans="1:10" x14ac:dyDescent="0.35">
      <c r="A200" s="1" t="s">
        <v>103</v>
      </c>
      <c r="B200" s="1" t="s">
        <v>1</v>
      </c>
      <c r="C200" s="1" t="s">
        <v>100</v>
      </c>
      <c r="D200" s="2">
        <v>2017</v>
      </c>
      <c r="E200" s="4">
        <v>1193.5</v>
      </c>
      <c r="H200" s="7" t="s">
        <v>52</v>
      </c>
      <c r="I200" s="2">
        <v>425</v>
      </c>
      <c r="J200" s="2">
        <v>286.2</v>
      </c>
    </row>
    <row r="201" spans="1:10" x14ac:dyDescent="0.35">
      <c r="A201" s="1" t="s">
        <v>103</v>
      </c>
      <c r="B201" s="1" t="s">
        <v>101</v>
      </c>
      <c r="C201" s="1" t="s">
        <v>2</v>
      </c>
      <c r="D201" s="2">
        <v>2008</v>
      </c>
      <c r="E201" s="4">
        <v>35703.800000000003</v>
      </c>
      <c r="H201" s="23" t="s">
        <v>1</v>
      </c>
      <c r="I201" s="2">
        <v>160.69999999999999</v>
      </c>
      <c r="J201" s="2">
        <v>77.2</v>
      </c>
    </row>
    <row r="202" spans="1:10" x14ac:dyDescent="0.35">
      <c r="A202" s="1" t="s">
        <v>103</v>
      </c>
      <c r="B202" s="1" t="s">
        <v>101</v>
      </c>
      <c r="C202" s="1" t="s">
        <v>2</v>
      </c>
      <c r="D202" s="2">
        <v>2017</v>
      </c>
      <c r="E202" s="4">
        <v>26971.3</v>
      </c>
      <c r="H202" s="23" t="s">
        <v>101</v>
      </c>
      <c r="I202" s="2">
        <v>163</v>
      </c>
      <c r="J202" s="2">
        <v>101.3</v>
      </c>
    </row>
    <row r="203" spans="1:10" x14ac:dyDescent="0.35">
      <c r="A203" s="1" t="s">
        <v>103</v>
      </c>
      <c r="B203" s="1" t="s">
        <v>101</v>
      </c>
      <c r="C203" s="1" t="s">
        <v>3</v>
      </c>
      <c r="D203" s="2">
        <v>2008</v>
      </c>
      <c r="E203" s="4">
        <v>3201</v>
      </c>
      <c r="H203" s="23" t="s">
        <v>102</v>
      </c>
      <c r="I203" s="2">
        <v>101.3</v>
      </c>
      <c r="J203" s="2">
        <v>107.7</v>
      </c>
    </row>
    <row r="204" spans="1:10" x14ac:dyDescent="0.35">
      <c r="A204" s="1" t="s">
        <v>103</v>
      </c>
      <c r="B204" s="1" t="s">
        <v>101</v>
      </c>
      <c r="C204" s="1" t="s">
        <v>3</v>
      </c>
      <c r="D204" s="2">
        <v>2017</v>
      </c>
      <c r="E204" s="4">
        <v>1622.8</v>
      </c>
      <c r="H204" s="7" t="s">
        <v>34</v>
      </c>
      <c r="I204" s="2">
        <v>312</v>
      </c>
      <c r="J204" s="2">
        <v>337.9</v>
      </c>
    </row>
    <row r="205" spans="1:10" x14ac:dyDescent="0.35">
      <c r="A205" s="1" t="s">
        <v>103</v>
      </c>
      <c r="B205" s="1" t="s">
        <v>101</v>
      </c>
      <c r="C205" s="1" t="s">
        <v>4</v>
      </c>
      <c r="D205" s="2">
        <v>2008</v>
      </c>
      <c r="E205" s="4">
        <v>856.3</v>
      </c>
      <c r="H205" s="23" t="s">
        <v>1</v>
      </c>
      <c r="I205" s="2">
        <v>139</v>
      </c>
      <c r="J205" s="2">
        <v>124.3</v>
      </c>
    </row>
    <row r="206" spans="1:10" x14ac:dyDescent="0.35">
      <c r="A206" s="1" t="s">
        <v>103</v>
      </c>
      <c r="B206" s="1" t="s">
        <v>101</v>
      </c>
      <c r="C206" s="1" t="s">
        <v>4</v>
      </c>
      <c r="D206" s="2">
        <v>2017</v>
      </c>
      <c r="E206" s="4">
        <v>483.8</v>
      </c>
      <c r="H206" s="23" t="s">
        <v>101</v>
      </c>
      <c r="I206" s="2">
        <v>110</v>
      </c>
      <c r="J206" s="2">
        <v>108.3</v>
      </c>
    </row>
    <row r="207" spans="1:10" x14ac:dyDescent="0.35">
      <c r="A207" s="1" t="s">
        <v>103</v>
      </c>
      <c r="B207" s="1" t="s">
        <v>101</v>
      </c>
      <c r="C207" s="1" t="s">
        <v>5</v>
      </c>
      <c r="D207" s="2">
        <v>2008</v>
      </c>
      <c r="E207" s="4">
        <v>0</v>
      </c>
      <c r="H207" s="23" t="s">
        <v>102</v>
      </c>
      <c r="I207" s="2">
        <v>63</v>
      </c>
      <c r="J207" s="2">
        <v>105.3</v>
      </c>
    </row>
    <row r="208" spans="1:10" x14ac:dyDescent="0.35">
      <c r="A208" s="1" t="s">
        <v>103</v>
      </c>
      <c r="B208" s="1" t="s">
        <v>101</v>
      </c>
      <c r="C208" s="1" t="s">
        <v>5</v>
      </c>
      <c r="D208" s="2">
        <v>2017</v>
      </c>
      <c r="E208" s="4">
        <v>85.9</v>
      </c>
      <c r="H208" s="7" t="s">
        <v>85</v>
      </c>
      <c r="I208" s="2">
        <v>451.9</v>
      </c>
      <c r="J208" s="2">
        <v>394</v>
      </c>
    </row>
    <row r="209" spans="1:10" x14ac:dyDescent="0.35">
      <c r="A209" s="1" t="s">
        <v>103</v>
      </c>
      <c r="B209" s="1" t="s">
        <v>101</v>
      </c>
      <c r="C209" s="1" t="s">
        <v>6</v>
      </c>
      <c r="D209" s="2">
        <v>2008</v>
      </c>
      <c r="E209" s="4">
        <v>284.8</v>
      </c>
      <c r="H209" s="23" t="s">
        <v>1</v>
      </c>
      <c r="I209" s="2">
        <v>184.3</v>
      </c>
      <c r="J209" s="2">
        <v>157.5</v>
      </c>
    </row>
    <row r="210" spans="1:10" x14ac:dyDescent="0.35">
      <c r="A210" s="1" t="s">
        <v>103</v>
      </c>
      <c r="B210" s="1" t="s">
        <v>101</v>
      </c>
      <c r="C210" s="1" t="s">
        <v>6</v>
      </c>
      <c r="D210" s="2">
        <v>2017</v>
      </c>
      <c r="E210" s="4">
        <v>255</v>
      </c>
      <c r="H210" s="23" t="s">
        <v>101</v>
      </c>
      <c r="I210" s="2">
        <v>177.7</v>
      </c>
      <c r="J210" s="2">
        <v>136</v>
      </c>
    </row>
    <row r="211" spans="1:10" x14ac:dyDescent="0.35">
      <c r="A211" s="1" t="s">
        <v>103</v>
      </c>
      <c r="B211" s="1" t="s">
        <v>101</v>
      </c>
      <c r="C211" s="1" t="s">
        <v>7</v>
      </c>
      <c r="D211" s="2">
        <v>2008</v>
      </c>
      <c r="E211" s="4">
        <v>62.3</v>
      </c>
      <c r="H211" s="23" t="s">
        <v>102</v>
      </c>
      <c r="I211" s="2">
        <v>89.9</v>
      </c>
      <c r="J211" s="2">
        <v>100.5</v>
      </c>
    </row>
    <row r="212" spans="1:10" x14ac:dyDescent="0.35">
      <c r="A212" s="1" t="s">
        <v>103</v>
      </c>
      <c r="B212" s="1" t="s">
        <v>101</v>
      </c>
      <c r="C212" s="1" t="s">
        <v>7</v>
      </c>
      <c r="D212" s="2">
        <v>2017</v>
      </c>
      <c r="E212" s="4">
        <v>77.3</v>
      </c>
      <c r="H212" s="7" t="s">
        <v>41</v>
      </c>
      <c r="I212" s="2">
        <v>1124</v>
      </c>
      <c r="J212" s="2">
        <v>837.80000000000007</v>
      </c>
    </row>
    <row r="213" spans="1:10" x14ac:dyDescent="0.35">
      <c r="A213" s="1" t="s">
        <v>103</v>
      </c>
      <c r="B213" s="1" t="s">
        <v>101</v>
      </c>
      <c r="C213" s="1" t="s">
        <v>8</v>
      </c>
      <c r="D213" s="2">
        <v>2008</v>
      </c>
      <c r="E213" s="4">
        <v>264.2</v>
      </c>
      <c r="H213" s="23" t="s">
        <v>1</v>
      </c>
      <c r="I213" s="2">
        <v>448</v>
      </c>
      <c r="J213" s="2">
        <v>278.60000000000002</v>
      </c>
    </row>
    <row r="214" spans="1:10" x14ac:dyDescent="0.35">
      <c r="A214" s="1" t="s">
        <v>103</v>
      </c>
      <c r="B214" s="1" t="s">
        <v>101</v>
      </c>
      <c r="C214" s="1" t="s">
        <v>8</v>
      </c>
      <c r="D214" s="2">
        <v>2017</v>
      </c>
      <c r="E214" s="4">
        <v>246.3</v>
      </c>
      <c r="H214" s="23" t="s">
        <v>101</v>
      </c>
      <c r="I214" s="2">
        <v>393</v>
      </c>
      <c r="J214" s="2">
        <v>292.3</v>
      </c>
    </row>
    <row r="215" spans="1:10" x14ac:dyDescent="0.35">
      <c r="A215" s="1" t="s">
        <v>103</v>
      </c>
      <c r="B215" s="1" t="s">
        <v>101</v>
      </c>
      <c r="C215" s="1" t="s">
        <v>9</v>
      </c>
      <c r="D215" s="2">
        <v>2008</v>
      </c>
      <c r="E215" s="4">
        <v>207.3</v>
      </c>
      <c r="H215" s="23" t="s">
        <v>102</v>
      </c>
      <c r="I215" s="2">
        <v>283</v>
      </c>
      <c r="J215" s="2">
        <v>266.89999999999998</v>
      </c>
    </row>
    <row r="216" spans="1:10" x14ac:dyDescent="0.35">
      <c r="A216" s="1" t="s">
        <v>103</v>
      </c>
      <c r="B216" s="1" t="s">
        <v>101</v>
      </c>
      <c r="C216" s="1" t="s">
        <v>9</v>
      </c>
      <c r="D216" s="2">
        <v>2017</v>
      </c>
      <c r="E216" s="4">
        <v>204.2</v>
      </c>
      <c r="H216" s="7" t="s">
        <v>17</v>
      </c>
      <c r="I216" s="2">
        <v>1725.6</v>
      </c>
      <c r="J216" s="2">
        <v>1128.2</v>
      </c>
    </row>
    <row r="217" spans="1:10" x14ac:dyDescent="0.35">
      <c r="A217" s="1" t="s">
        <v>103</v>
      </c>
      <c r="B217" s="1" t="s">
        <v>101</v>
      </c>
      <c r="C217" s="1" t="s">
        <v>10</v>
      </c>
      <c r="D217" s="2">
        <v>2008</v>
      </c>
      <c r="E217" s="4">
        <v>715.8</v>
      </c>
      <c r="H217" s="23" t="s">
        <v>1</v>
      </c>
      <c r="I217" s="2">
        <v>616.4</v>
      </c>
      <c r="J217" s="2">
        <v>266.3</v>
      </c>
    </row>
    <row r="218" spans="1:10" x14ac:dyDescent="0.35">
      <c r="A218" s="1" t="s">
        <v>103</v>
      </c>
      <c r="B218" s="1" t="s">
        <v>101</v>
      </c>
      <c r="C218" s="1" t="s">
        <v>10</v>
      </c>
      <c r="D218" s="2">
        <v>2017</v>
      </c>
      <c r="E218" s="4">
        <v>354.6</v>
      </c>
      <c r="H218" s="23" t="s">
        <v>101</v>
      </c>
      <c r="I218" s="2">
        <v>707.4</v>
      </c>
      <c r="J218" s="2">
        <v>380.2</v>
      </c>
    </row>
    <row r="219" spans="1:10" x14ac:dyDescent="0.35">
      <c r="A219" s="1" t="s">
        <v>103</v>
      </c>
      <c r="B219" s="1" t="s">
        <v>101</v>
      </c>
      <c r="C219" s="1" t="s">
        <v>11</v>
      </c>
      <c r="D219" s="2">
        <v>2008</v>
      </c>
      <c r="E219" s="4">
        <v>435.5</v>
      </c>
      <c r="H219" s="23" t="s">
        <v>102</v>
      </c>
      <c r="I219" s="2">
        <v>401.8</v>
      </c>
      <c r="J219" s="2">
        <v>481.7</v>
      </c>
    </row>
    <row r="220" spans="1:10" x14ac:dyDescent="0.35">
      <c r="A220" s="1" t="s">
        <v>103</v>
      </c>
      <c r="B220" s="1" t="s">
        <v>101</v>
      </c>
      <c r="C220" s="1" t="s">
        <v>11</v>
      </c>
      <c r="D220" s="2">
        <v>2017</v>
      </c>
      <c r="E220" s="4">
        <v>281.3</v>
      </c>
      <c r="H220" s="7" t="s">
        <v>94</v>
      </c>
      <c r="I220" s="2">
        <v>52.599999999999994</v>
      </c>
      <c r="J220" s="2">
        <v>53.5</v>
      </c>
    </row>
    <row r="221" spans="1:10" x14ac:dyDescent="0.35">
      <c r="A221" s="1" t="s">
        <v>103</v>
      </c>
      <c r="B221" s="1" t="s">
        <v>101</v>
      </c>
      <c r="C221" s="1" t="s">
        <v>12</v>
      </c>
      <c r="D221" s="2">
        <v>2008</v>
      </c>
      <c r="E221" s="4">
        <v>135.69999999999999</v>
      </c>
      <c r="H221" s="23" t="s">
        <v>1</v>
      </c>
      <c r="I221" s="2">
        <v>24.5</v>
      </c>
      <c r="J221" s="2">
        <v>21.6</v>
      </c>
    </row>
    <row r="222" spans="1:10" x14ac:dyDescent="0.35">
      <c r="A222" s="1" t="s">
        <v>103</v>
      </c>
      <c r="B222" s="1" t="s">
        <v>101</v>
      </c>
      <c r="C222" s="1" t="s">
        <v>12</v>
      </c>
      <c r="D222" s="2">
        <v>2017</v>
      </c>
      <c r="E222" s="4">
        <v>112.7</v>
      </c>
      <c r="H222" s="23" t="s">
        <v>101</v>
      </c>
      <c r="I222" s="2">
        <v>20.3</v>
      </c>
      <c r="J222" s="2">
        <v>23</v>
      </c>
    </row>
    <row r="223" spans="1:10" x14ac:dyDescent="0.35">
      <c r="A223" s="1" t="s">
        <v>103</v>
      </c>
      <c r="B223" s="1" t="s">
        <v>101</v>
      </c>
      <c r="C223" s="1" t="s">
        <v>13</v>
      </c>
      <c r="D223" s="2">
        <v>2008</v>
      </c>
      <c r="E223" s="4">
        <v>200.2</v>
      </c>
      <c r="H223" s="23" t="s">
        <v>102</v>
      </c>
      <c r="I223" s="2">
        <v>7.8</v>
      </c>
      <c r="J223" s="2">
        <v>8.9</v>
      </c>
    </row>
    <row r="224" spans="1:10" x14ac:dyDescent="0.35">
      <c r="A224" s="1" t="s">
        <v>103</v>
      </c>
      <c r="B224" s="1" t="s">
        <v>101</v>
      </c>
      <c r="C224" s="1" t="s">
        <v>13</v>
      </c>
      <c r="D224" s="2">
        <v>2017</v>
      </c>
      <c r="E224" s="4">
        <v>144.19999999999999</v>
      </c>
      <c r="H224" s="7" t="s">
        <v>95</v>
      </c>
      <c r="I224" s="2">
        <v>818.60000000000014</v>
      </c>
      <c r="J224" s="2">
        <v>687.90000000000009</v>
      </c>
    </row>
    <row r="225" spans="1:10" x14ac:dyDescent="0.35">
      <c r="A225" s="1" t="s">
        <v>103</v>
      </c>
      <c r="B225" s="1" t="s">
        <v>101</v>
      </c>
      <c r="C225" s="1" t="s">
        <v>14</v>
      </c>
      <c r="D225" s="2">
        <v>2008</v>
      </c>
      <c r="E225" s="4">
        <v>319.60000000000002</v>
      </c>
      <c r="H225" s="23" t="s">
        <v>1</v>
      </c>
      <c r="I225" s="2">
        <v>350.3</v>
      </c>
      <c r="J225" s="2">
        <v>250.2</v>
      </c>
    </row>
    <row r="226" spans="1:10" x14ac:dyDescent="0.35">
      <c r="A226" s="1" t="s">
        <v>103</v>
      </c>
      <c r="B226" s="1" t="s">
        <v>101</v>
      </c>
      <c r="C226" s="1" t="s">
        <v>14</v>
      </c>
      <c r="D226" s="2">
        <v>2017</v>
      </c>
      <c r="E226" s="4">
        <v>289.5</v>
      </c>
      <c r="H226" s="23" t="s">
        <v>101</v>
      </c>
      <c r="I226" s="2">
        <v>299.60000000000002</v>
      </c>
      <c r="J226" s="2">
        <v>251.4</v>
      </c>
    </row>
    <row r="227" spans="1:10" x14ac:dyDescent="0.35">
      <c r="A227" s="1" t="s">
        <v>103</v>
      </c>
      <c r="B227" s="1" t="s">
        <v>101</v>
      </c>
      <c r="C227" s="1" t="s">
        <v>15</v>
      </c>
      <c r="D227" s="2">
        <v>2008</v>
      </c>
      <c r="E227" s="4">
        <v>187.7</v>
      </c>
      <c r="H227" s="23" t="s">
        <v>102</v>
      </c>
      <c r="I227" s="2">
        <v>168.7</v>
      </c>
      <c r="J227" s="2">
        <v>186.3</v>
      </c>
    </row>
    <row r="228" spans="1:10" x14ac:dyDescent="0.35">
      <c r="A228" s="1" t="s">
        <v>103</v>
      </c>
      <c r="B228" s="1" t="s">
        <v>101</v>
      </c>
      <c r="C228" s="1" t="s">
        <v>15</v>
      </c>
      <c r="D228" s="2">
        <v>2017</v>
      </c>
      <c r="E228" s="4">
        <v>196.1</v>
      </c>
      <c r="H228" s="7" t="s">
        <v>53</v>
      </c>
      <c r="I228" s="2">
        <v>641.79999999999995</v>
      </c>
      <c r="J228" s="2">
        <v>462.6</v>
      </c>
    </row>
    <row r="229" spans="1:10" x14ac:dyDescent="0.35">
      <c r="A229" s="1" t="s">
        <v>103</v>
      </c>
      <c r="B229" s="1" t="s">
        <v>101</v>
      </c>
      <c r="C229" s="1" t="s">
        <v>16</v>
      </c>
      <c r="D229" s="2">
        <v>2008</v>
      </c>
      <c r="E229" s="4">
        <v>57.2</v>
      </c>
      <c r="H229" s="23" t="s">
        <v>1</v>
      </c>
      <c r="I229" s="2">
        <v>231.5</v>
      </c>
      <c r="J229" s="2">
        <v>139.9</v>
      </c>
    </row>
    <row r="230" spans="1:10" x14ac:dyDescent="0.35">
      <c r="A230" s="1" t="s">
        <v>103</v>
      </c>
      <c r="B230" s="1" t="s">
        <v>101</v>
      </c>
      <c r="C230" s="1" t="s">
        <v>16</v>
      </c>
      <c r="D230" s="2">
        <v>2017</v>
      </c>
      <c r="E230" s="4">
        <v>54.1</v>
      </c>
      <c r="H230" s="23" t="s">
        <v>101</v>
      </c>
      <c r="I230" s="2">
        <v>237.9</v>
      </c>
      <c r="J230" s="2">
        <v>166.8</v>
      </c>
    </row>
    <row r="231" spans="1:10" x14ac:dyDescent="0.35">
      <c r="A231" s="1" t="s">
        <v>103</v>
      </c>
      <c r="B231" s="1" t="s">
        <v>101</v>
      </c>
      <c r="C231" s="1" t="s">
        <v>17</v>
      </c>
      <c r="D231" s="2">
        <v>2008</v>
      </c>
      <c r="E231" s="4">
        <v>707.4</v>
      </c>
      <c r="H231" s="23" t="s">
        <v>102</v>
      </c>
      <c r="I231" s="2">
        <v>172.4</v>
      </c>
      <c r="J231" s="2">
        <v>155.9</v>
      </c>
    </row>
    <row r="232" spans="1:10" x14ac:dyDescent="0.35">
      <c r="A232" s="1" t="s">
        <v>103</v>
      </c>
      <c r="B232" s="1" t="s">
        <v>101</v>
      </c>
      <c r="C232" s="1" t="s">
        <v>17</v>
      </c>
      <c r="D232" s="2">
        <v>2017</v>
      </c>
      <c r="E232" s="4">
        <v>380.2</v>
      </c>
      <c r="H232" s="7" t="s">
        <v>96</v>
      </c>
      <c r="I232" s="2">
        <v>416</v>
      </c>
      <c r="J232" s="2">
        <v>389.90000000000003</v>
      </c>
    </row>
    <row r="233" spans="1:10" x14ac:dyDescent="0.35">
      <c r="A233" s="1" t="s">
        <v>103</v>
      </c>
      <c r="B233" s="1" t="s">
        <v>101</v>
      </c>
      <c r="C233" s="1" t="s">
        <v>18</v>
      </c>
      <c r="D233" s="2">
        <v>2008</v>
      </c>
      <c r="E233" s="4">
        <v>263</v>
      </c>
      <c r="H233" s="23" t="s">
        <v>1</v>
      </c>
      <c r="I233" s="2">
        <v>165.5</v>
      </c>
      <c r="J233" s="2">
        <v>133.1</v>
      </c>
    </row>
    <row r="234" spans="1:10" x14ac:dyDescent="0.35">
      <c r="A234" s="1" t="s">
        <v>103</v>
      </c>
      <c r="B234" s="1" t="s">
        <v>101</v>
      </c>
      <c r="C234" s="1" t="s">
        <v>18</v>
      </c>
      <c r="D234" s="2">
        <v>2017</v>
      </c>
      <c r="E234" s="4">
        <v>230.7</v>
      </c>
      <c r="H234" s="23" t="s">
        <v>101</v>
      </c>
      <c r="I234" s="2">
        <v>159</v>
      </c>
      <c r="J234" s="2">
        <v>129</v>
      </c>
    </row>
    <row r="235" spans="1:10" x14ac:dyDescent="0.35">
      <c r="A235" s="1" t="s">
        <v>103</v>
      </c>
      <c r="B235" s="1" t="s">
        <v>101</v>
      </c>
      <c r="C235" s="1" t="s">
        <v>19</v>
      </c>
      <c r="D235" s="2">
        <v>2008</v>
      </c>
      <c r="E235" s="4">
        <v>63</v>
      </c>
      <c r="H235" s="23" t="s">
        <v>102</v>
      </c>
      <c r="I235" s="2">
        <v>91.5</v>
      </c>
      <c r="J235" s="2">
        <v>127.8</v>
      </c>
    </row>
    <row r="236" spans="1:10" x14ac:dyDescent="0.35">
      <c r="A236" s="1" t="s">
        <v>103</v>
      </c>
      <c r="B236" s="1" t="s">
        <v>101</v>
      </c>
      <c r="C236" s="1" t="s">
        <v>19</v>
      </c>
      <c r="D236" s="2">
        <v>2017</v>
      </c>
      <c r="E236" s="4">
        <v>51.2</v>
      </c>
      <c r="H236" s="7" t="s">
        <v>74</v>
      </c>
      <c r="I236" s="2">
        <v>906.6</v>
      </c>
      <c r="J236" s="2">
        <v>727.6</v>
      </c>
    </row>
    <row r="237" spans="1:10" x14ac:dyDescent="0.35">
      <c r="A237" s="1" t="s">
        <v>103</v>
      </c>
      <c r="B237" s="1" t="s">
        <v>101</v>
      </c>
      <c r="C237" s="1" t="s">
        <v>20</v>
      </c>
      <c r="D237" s="2">
        <v>2008</v>
      </c>
      <c r="E237" s="4">
        <v>122.3</v>
      </c>
      <c r="H237" s="23" t="s">
        <v>1</v>
      </c>
      <c r="I237" s="2">
        <v>388.7</v>
      </c>
      <c r="J237" s="2">
        <v>243.7</v>
      </c>
    </row>
    <row r="238" spans="1:10" x14ac:dyDescent="0.35">
      <c r="A238" s="1" t="s">
        <v>103</v>
      </c>
      <c r="B238" s="1" t="s">
        <v>101</v>
      </c>
      <c r="C238" s="1" t="s">
        <v>20</v>
      </c>
      <c r="D238" s="2">
        <v>2017</v>
      </c>
      <c r="E238" s="4">
        <v>70.5</v>
      </c>
      <c r="H238" s="23" t="s">
        <v>101</v>
      </c>
      <c r="I238" s="2">
        <v>323</v>
      </c>
      <c r="J238" s="2">
        <v>271.5</v>
      </c>
    </row>
    <row r="239" spans="1:10" x14ac:dyDescent="0.35">
      <c r="A239" s="1" t="s">
        <v>103</v>
      </c>
      <c r="B239" s="1" t="s">
        <v>101</v>
      </c>
      <c r="C239" s="1" t="s">
        <v>21</v>
      </c>
      <c r="D239" s="2">
        <v>2008</v>
      </c>
      <c r="E239" s="4">
        <v>68.7</v>
      </c>
      <c r="H239" s="23" t="s">
        <v>102</v>
      </c>
      <c r="I239" s="2">
        <v>194.9</v>
      </c>
      <c r="J239" s="2">
        <v>212.4</v>
      </c>
    </row>
    <row r="240" spans="1:10" x14ac:dyDescent="0.35">
      <c r="A240" s="1" t="s">
        <v>103</v>
      </c>
      <c r="B240" s="1" t="s">
        <v>101</v>
      </c>
      <c r="C240" s="1" t="s">
        <v>21</v>
      </c>
      <c r="D240" s="2">
        <v>2017</v>
      </c>
      <c r="E240" s="4">
        <v>101.5</v>
      </c>
      <c r="H240" s="7" t="s">
        <v>54</v>
      </c>
      <c r="I240" s="2">
        <v>548</v>
      </c>
      <c r="J240" s="2">
        <v>428.40000000000003</v>
      </c>
    </row>
    <row r="241" spans="1:10" x14ac:dyDescent="0.35">
      <c r="A241" s="1" t="s">
        <v>103</v>
      </c>
      <c r="B241" s="1" t="s">
        <v>101</v>
      </c>
      <c r="C241" s="1" t="s">
        <v>22</v>
      </c>
      <c r="D241" s="2">
        <v>2008</v>
      </c>
      <c r="E241" s="4">
        <v>218.9</v>
      </c>
      <c r="H241" s="23" t="s">
        <v>1</v>
      </c>
      <c r="I241" s="2">
        <v>233</v>
      </c>
      <c r="J241" s="2">
        <v>153.80000000000001</v>
      </c>
    </row>
    <row r="242" spans="1:10" x14ac:dyDescent="0.35">
      <c r="A242" s="1" t="s">
        <v>103</v>
      </c>
      <c r="B242" s="1" t="s">
        <v>101</v>
      </c>
      <c r="C242" s="1" t="s">
        <v>22</v>
      </c>
      <c r="D242" s="2">
        <v>2017</v>
      </c>
      <c r="E242" s="4">
        <v>180.3</v>
      </c>
      <c r="H242" s="23" t="s">
        <v>101</v>
      </c>
      <c r="I242" s="2">
        <v>189</v>
      </c>
      <c r="J242" s="2">
        <v>147.9</v>
      </c>
    </row>
    <row r="243" spans="1:10" x14ac:dyDescent="0.35">
      <c r="A243" s="1" t="s">
        <v>103</v>
      </c>
      <c r="B243" s="1" t="s">
        <v>101</v>
      </c>
      <c r="C243" s="1" t="s">
        <v>23</v>
      </c>
      <c r="D243" s="2">
        <v>2008</v>
      </c>
      <c r="E243" s="4">
        <v>221</v>
      </c>
      <c r="H243" s="23" t="s">
        <v>102</v>
      </c>
      <c r="I243" s="2">
        <v>126</v>
      </c>
      <c r="J243" s="2">
        <v>126.7</v>
      </c>
    </row>
    <row r="244" spans="1:10" x14ac:dyDescent="0.35">
      <c r="A244" s="1" t="s">
        <v>103</v>
      </c>
      <c r="B244" s="1" t="s">
        <v>101</v>
      </c>
      <c r="C244" s="1" t="s">
        <v>23</v>
      </c>
      <c r="D244" s="2">
        <v>2017</v>
      </c>
      <c r="E244" s="4">
        <v>176.1</v>
      </c>
      <c r="H244" s="7" t="s">
        <v>55</v>
      </c>
      <c r="I244" s="2">
        <v>661.9</v>
      </c>
      <c r="J244" s="2">
        <v>610.5</v>
      </c>
    </row>
    <row r="245" spans="1:10" x14ac:dyDescent="0.35">
      <c r="A245" s="1" t="s">
        <v>103</v>
      </c>
      <c r="B245" s="1" t="s">
        <v>101</v>
      </c>
      <c r="C245" s="1" t="s">
        <v>24</v>
      </c>
      <c r="D245" s="2">
        <v>2008</v>
      </c>
      <c r="E245" s="4">
        <v>208.4</v>
      </c>
      <c r="H245" s="23" t="s">
        <v>1</v>
      </c>
      <c r="I245" s="2">
        <v>262.39999999999998</v>
      </c>
      <c r="J245" s="2">
        <v>197.3</v>
      </c>
    </row>
    <row r="246" spans="1:10" x14ac:dyDescent="0.35">
      <c r="A246" s="1" t="s">
        <v>103</v>
      </c>
      <c r="B246" s="1" t="s">
        <v>101</v>
      </c>
      <c r="C246" s="1" t="s">
        <v>24</v>
      </c>
      <c r="D246" s="2">
        <v>2017</v>
      </c>
      <c r="E246" s="4">
        <v>202.2</v>
      </c>
      <c r="H246" s="23" t="s">
        <v>101</v>
      </c>
      <c r="I246" s="2">
        <v>276.10000000000002</v>
      </c>
      <c r="J246" s="2">
        <v>216.2</v>
      </c>
    </row>
    <row r="247" spans="1:10" x14ac:dyDescent="0.35">
      <c r="A247" s="1" t="s">
        <v>103</v>
      </c>
      <c r="B247" s="1" t="s">
        <v>101</v>
      </c>
      <c r="C247" s="1" t="s">
        <v>25</v>
      </c>
      <c r="D247" s="2">
        <v>2008</v>
      </c>
      <c r="E247" s="4">
        <v>0</v>
      </c>
      <c r="H247" s="23" t="s">
        <v>102</v>
      </c>
      <c r="I247" s="2">
        <v>123.4</v>
      </c>
      <c r="J247" s="2">
        <v>197</v>
      </c>
    </row>
    <row r="248" spans="1:10" x14ac:dyDescent="0.35">
      <c r="A248" s="1" t="s">
        <v>103</v>
      </c>
      <c r="B248" s="1" t="s">
        <v>101</v>
      </c>
      <c r="C248" s="1" t="s">
        <v>25</v>
      </c>
      <c r="D248" s="2">
        <v>2017</v>
      </c>
      <c r="E248" s="4">
        <v>176.8</v>
      </c>
      <c r="H248" s="7" t="s">
        <v>42</v>
      </c>
      <c r="I248" s="2">
        <v>1202.2</v>
      </c>
      <c r="J248" s="2">
        <v>1233.5</v>
      </c>
    </row>
    <row r="249" spans="1:10" x14ac:dyDescent="0.35">
      <c r="A249" s="1" t="s">
        <v>103</v>
      </c>
      <c r="B249" s="1" t="s">
        <v>101</v>
      </c>
      <c r="C249" s="1" t="s">
        <v>26</v>
      </c>
      <c r="D249" s="2">
        <v>2008</v>
      </c>
      <c r="E249" s="4">
        <v>201.6</v>
      </c>
      <c r="H249" s="23" t="s">
        <v>1</v>
      </c>
      <c r="I249" s="2">
        <v>453.5</v>
      </c>
      <c r="J249" s="2">
        <v>405.3</v>
      </c>
    </row>
    <row r="250" spans="1:10" x14ac:dyDescent="0.35">
      <c r="A250" s="1" t="s">
        <v>103</v>
      </c>
      <c r="B250" s="1" t="s">
        <v>101</v>
      </c>
      <c r="C250" s="1" t="s">
        <v>26</v>
      </c>
      <c r="D250" s="2">
        <v>2017</v>
      </c>
      <c r="E250" s="4">
        <v>168.3</v>
      </c>
      <c r="H250" s="23" t="s">
        <v>101</v>
      </c>
      <c r="I250" s="2">
        <v>458.9</v>
      </c>
      <c r="J250" s="2">
        <v>435.3</v>
      </c>
    </row>
    <row r="251" spans="1:10" x14ac:dyDescent="0.35">
      <c r="A251" s="1" t="s">
        <v>103</v>
      </c>
      <c r="B251" s="1" t="s">
        <v>101</v>
      </c>
      <c r="C251" s="1" t="s">
        <v>27</v>
      </c>
      <c r="D251" s="2">
        <v>2008</v>
      </c>
      <c r="E251" s="4">
        <v>362.7</v>
      </c>
      <c r="H251" s="23" t="s">
        <v>102</v>
      </c>
      <c r="I251" s="2">
        <v>289.8</v>
      </c>
      <c r="J251" s="2">
        <v>392.9</v>
      </c>
    </row>
    <row r="252" spans="1:10" x14ac:dyDescent="0.35">
      <c r="A252" s="1" t="s">
        <v>103</v>
      </c>
      <c r="B252" s="1" t="s">
        <v>101</v>
      </c>
      <c r="C252" s="1" t="s">
        <v>27</v>
      </c>
      <c r="D252" s="2">
        <v>2017</v>
      </c>
      <c r="E252" s="4">
        <v>271.8</v>
      </c>
      <c r="H252" s="7" t="s">
        <v>75</v>
      </c>
      <c r="I252" s="2">
        <v>369.3</v>
      </c>
      <c r="J252" s="2">
        <v>289</v>
      </c>
    </row>
    <row r="253" spans="1:10" x14ac:dyDescent="0.35">
      <c r="A253" s="1" t="s">
        <v>103</v>
      </c>
      <c r="B253" s="1" t="s">
        <v>101</v>
      </c>
      <c r="C253" s="1" t="s">
        <v>28</v>
      </c>
      <c r="D253" s="2">
        <v>2008</v>
      </c>
      <c r="E253" s="4">
        <v>232.4</v>
      </c>
      <c r="H253" s="23" t="s">
        <v>1</v>
      </c>
      <c r="I253" s="2">
        <v>162</v>
      </c>
      <c r="J253" s="2">
        <v>90</v>
      </c>
    </row>
    <row r="254" spans="1:10" x14ac:dyDescent="0.35">
      <c r="A254" s="1" t="s">
        <v>103</v>
      </c>
      <c r="B254" s="1" t="s">
        <v>101</v>
      </c>
      <c r="C254" s="1" t="s">
        <v>28</v>
      </c>
      <c r="D254" s="2">
        <v>2017</v>
      </c>
      <c r="E254" s="4">
        <v>215.5</v>
      </c>
      <c r="H254" s="23" t="s">
        <v>101</v>
      </c>
      <c r="I254" s="2">
        <v>129.30000000000001</v>
      </c>
      <c r="J254" s="2">
        <v>103.7</v>
      </c>
    </row>
    <row r="255" spans="1:10" x14ac:dyDescent="0.35">
      <c r="A255" s="1" t="s">
        <v>103</v>
      </c>
      <c r="B255" s="1" t="s">
        <v>101</v>
      </c>
      <c r="C255" s="1" t="s">
        <v>29</v>
      </c>
      <c r="D255" s="2">
        <v>2008</v>
      </c>
      <c r="E255" s="4">
        <v>226</v>
      </c>
      <c r="H255" s="23" t="s">
        <v>102</v>
      </c>
      <c r="I255" s="2">
        <v>78</v>
      </c>
      <c r="J255" s="2">
        <v>95.3</v>
      </c>
    </row>
    <row r="256" spans="1:10" x14ac:dyDescent="0.35">
      <c r="A256" s="1" t="s">
        <v>103</v>
      </c>
      <c r="B256" s="1" t="s">
        <v>101</v>
      </c>
      <c r="C256" s="1" t="s">
        <v>29</v>
      </c>
      <c r="D256" s="2">
        <v>2017</v>
      </c>
      <c r="E256" s="4">
        <v>166.8</v>
      </c>
      <c r="H256" s="7" t="s">
        <v>56</v>
      </c>
      <c r="I256" s="2">
        <v>3263.5</v>
      </c>
      <c r="J256" s="2">
        <v>2611.9</v>
      </c>
    </row>
    <row r="257" spans="1:10" x14ac:dyDescent="0.35">
      <c r="A257" s="1" t="s">
        <v>103</v>
      </c>
      <c r="B257" s="1" t="s">
        <v>101</v>
      </c>
      <c r="C257" s="1" t="s">
        <v>30</v>
      </c>
      <c r="D257" s="2">
        <v>2008</v>
      </c>
      <c r="E257" s="4">
        <v>462.8</v>
      </c>
      <c r="H257" s="23" t="s">
        <v>1</v>
      </c>
      <c r="I257" s="2">
        <v>1365</v>
      </c>
      <c r="J257" s="2">
        <v>889.9</v>
      </c>
    </row>
    <row r="258" spans="1:10" x14ac:dyDescent="0.35">
      <c r="A258" s="1" t="s">
        <v>103</v>
      </c>
      <c r="B258" s="1" t="s">
        <v>101</v>
      </c>
      <c r="C258" s="1" t="s">
        <v>30</v>
      </c>
      <c r="D258" s="2">
        <v>2017</v>
      </c>
      <c r="E258" s="4">
        <v>351.8</v>
      </c>
      <c r="H258" s="23" t="s">
        <v>101</v>
      </c>
      <c r="I258" s="2">
        <v>1165.5</v>
      </c>
      <c r="J258" s="2">
        <v>893.5</v>
      </c>
    </row>
    <row r="259" spans="1:10" x14ac:dyDescent="0.35">
      <c r="A259" s="1" t="s">
        <v>103</v>
      </c>
      <c r="B259" s="1" t="s">
        <v>101</v>
      </c>
      <c r="C259" s="1" t="s">
        <v>31</v>
      </c>
      <c r="D259" s="2">
        <v>2008</v>
      </c>
      <c r="E259" s="4">
        <v>351.3</v>
      </c>
      <c r="H259" s="23" t="s">
        <v>102</v>
      </c>
      <c r="I259" s="2">
        <v>733</v>
      </c>
      <c r="J259" s="2">
        <v>828.5</v>
      </c>
    </row>
    <row r="260" spans="1:10" x14ac:dyDescent="0.35">
      <c r="A260" s="1" t="s">
        <v>103</v>
      </c>
      <c r="B260" s="1" t="s">
        <v>101</v>
      </c>
      <c r="C260" s="1" t="s">
        <v>31</v>
      </c>
      <c r="D260" s="2">
        <v>2017</v>
      </c>
      <c r="E260" s="4">
        <v>218.7</v>
      </c>
      <c r="H260" s="7" t="s">
        <v>43</v>
      </c>
      <c r="I260" s="2">
        <v>693.09999999999991</v>
      </c>
      <c r="J260" s="2">
        <v>569.20000000000005</v>
      </c>
    </row>
    <row r="261" spans="1:10" x14ac:dyDescent="0.35">
      <c r="A261" s="1" t="s">
        <v>103</v>
      </c>
      <c r="B261" s="1" t="s">
        <v>101</v>
      </c>
      <c r="C261" s="1" t="s">
        <v>32</v>
      </c>
      <c r="D261" s="2">
        <v>2008</v>
      </c>
      <c r="E261" s="4">
        <v>199.3</v>
      </c>
      <c r="H261" s="23" t="s">
        <v>1</v>
      </c>
      <c r="I261" s="2">
        <v>289.8</v>
      </c>
      <c r="J261" s="2">
        <v>198.9</v>
      </c>
    </row>
    <row r="262" spans="1:10" x14ac:dyDescent="0.35">
      <c r="A262" s="1" t="s">
        <v>103</v>
      </c>
      <c r="B262" s="1" t="s">
        <v>101</v>
      </c>
      <c r="C262" s="1" t="s">
        <v>32</v>
      </c>
      <c r="D262" s="2">
        <v>2017</v>
      </c>
      <c r="E262" s="4">
        <v>175.8</v>
      </c>
      <c r="H262" s="23" t="s">
        <v>101</v>
      </c>
      <c r="I262" s="2">
        <v>275</v>
      </c>
      <c r="J262" s="2">
        <v>190.6</v>
      </c>
    </row>
    <row r="263" spans="1:10" x14ac:dyDescent="0.35">
      <c r="A263" s="1" t="s">
        <v>103</v>
      </c>
      <c r="B263" s="1" t="s">
        <v>101</v>
      </c>
      <c r="C263" s="1" t="s">
        <v>33</v>
      </c>
      <c r="D263" s="2">
        <v>2008</v>
      </c>
      <c r="E263" s="4">
        <v>327.8</v>
      </c>
      <c r="H263" s="23" t="s">
        <v>102</v>
      </c>
      <c r="I263" s="2">
        <v>128.30000000000001</v>
      </c>
      <c r="J263" s="2">
        <v>179.7</v>
      </c>
    </row>
    <row r="264" spans="1:10" x14ac:dyDescent="0.35">
      <c r="A264" s="1" t="s">
        <v>103</v>
      </c>
      <c r="B264" s="1" t="s">
        <v>101</v>
      </c>
      <c r="C264" s="1" t="s">
        <v>33</v>
      </c>
      <c r="D264" s="2">
        <v>2017</v>
      </c>
      <c r="E264" s="4">
        <v>220.3</v>
      </c>
      <c r="H264" s="7" t="s">
        <v>76</v>
      </c>
      <c r="I264" s="2">
        <v>0</v>
      </c>
      <c r="J264" s="2">
        <v>1000.8</v>
      </c>
    </row>
    <row r="265" spans="1:10" x14ac:dyDescent="0.35">
      <c r="A265" s="1" t="s">
        <v>103</v>
      </c>
      <c r="B265" s="1" t="s">
        <v>101</v>
      </c>
      <c r="C265" s="1" t="s">
        <v>34</v>
      </c>
      <c r="D265" s="2">
        <v>2008</v>
      </c>
      <c r="E265" s="4">
        <v>110</v>
      </c>
      <c r="H265" s="23" t="s">
        <v>1</v>
      </c>
      <c r="I265" s="2">
        <v>0</v>
      </c>
      <c r="J265" s="2">
        <v>336</v>
      </c>
    </row>
    <row r="266" spans="1:10" x14ac:dyDescent="0.35">
      <c r="A266" s="1" t="s">
        <v>103</v>
      </c>
      <c r="B266" s="1" t="s">
        <v>101</v>
      </c>
      <c r="C266" s="1" t="s">
        <v>34</v>
      </c>
      <c r="D266" s="2">
        <v>2017</v>
      </c>
      <c r="E266" s="4">
        <v>108.3</v>
      </c>
      <c r="H266" s="23" t="s">
        <v>101</v>
      </c>
      <c r="I266" s="2">
        <v>0</v>
      </c>
      <c r="J266" s="2">
        <v>350.4</v>
      </c>
    </row>
    <row r="267" spans="1:10" x14ac:dyDescent="0.35">
      <c r="A267" s="1" t="s">
        <v>103</v>
      </c>
      <c r="B267" s="1" t="s">
        <v>101</v>
      </c>
      <c r="C267" s="1" t="s">
        <v>35</v>
      </c>
      <c r="D267" s="2">
        <v>2008</v>
      </c>
      <c r="E267" s="4">
        <v>414.8</v>
      </c>
      <c r="H267" s="23" t="s">
        <v>102</v>
      </c>
      <c r="I267" s="2">
        <v>0</v>
      </c>
      <c r="J267" s="2">
        <v>314.39999999999998</v>
      </c>
    </row>
    <row r="268" spans="1:10" x14ac:dyDescent="0.35">
      <c r="A268" s="1" t="s">
        <v>103</v>
      </c>
      <c r="B268" s="1" t="s">
        <v>101</v>
      </c>
      <c r="C268" s="1" t="s">
        <v>35</v>
      </c>
      <c r="D268" s="2">
        <v>2017</v>
      </c>
      <c r="E268" s="4">
        <v>388.9</v>
      </c>
      <c r="H268" s="7" t="s">
        <v>97</v>
      </c>
      <c r="I268" s="2">
        <v>515</v>
      </c>
      <c r="J268" s="2">
        <v>419.59999999999997</v>
      </c>
    </row>
    <row r="269" spans="1:10" x14ac:dyDescent="0.35">
      <c r="A269" s="1" t="s">
        <v>103</v>
      </c>
      <c r="B269" s="1" t="s">
        <v>101</v>
      </c>
      <c r="C269" s="1" t="s">
        <v>36</v>
      </c>
      <c r="D269" s="2">
        <v>2008</v>
      </c>
      <c r="E269" s="4">
        <v>88</v>
      </c>
      <c r="H269" s="23" t="s">
        <v>1</v>
      </c>
      <c r="I269" s="2">
        <v>234.3</v>
      </c>
      <c r="J269" s="2">
        <v>146.9</v>
      </c>
    </row>
    <row r="270" spans="1:10" x14ac:dyDescent="0.35">
      <c r="A270" s="1" t="s">
        <v>103</v>
      </c>
      <c r="B270" s="1" t="s">
        <v>101</v>
      </c>
      <c r="C270" s="1" t="s">
        <v>36</v>
      </c>
      <c r="D270" s="2">
        <v>2017</v>
      </c>
      <c r="E270" s="4">
        <v>67.900000000000006</v>
      </c>
      <c r="H270" s="23" t="s">
        <v>101</v>
      </c>
      <c r="I270" s="2">
        <v>181.7</v>
      </c>
      <c r="J270" s="2">
        <v>166.5</v>
      </c>
    </row>
    <row r="271" spans="1:10" x14ac:dyDescent="0.35">
      <c r="A271" s="1" t="s">
        <v>103</v>
      </c>
      <c r="B271" s="1" t="s">
        <v>101</v>
      </c>
      <c r="C271" s="1" t="s">
        <v>37</v>
      </c>
      <c r="D271" s="2">
        <v>2008</v>
      </c>
      <c r="E271" s="4">
        <v>183.5</v>
      </c>
      <c r="H271" s="23" t="s">
        <v>102</v>
      </c>
      <c r="I271" s="2">
        <v>99</v>
      </c>
      <c r="J271" s="2">
        <v>106.2</v>
      </c>
    </row>
    <row r="272" spans="1:10" x14ac:dyDescent="0.35">
      <c r="A272" s="1" t="s">
        <v>103</v>
      </c>
      <c r="B272" s="1" t="s">
        <v>101</v>
      </c>
      <c r="C272" s="1" t="s">
        <v>37</v>
      </c>
      <c r="D272" s="2">
        <v>2017</v>
      </c>
      <c r="E272" s="4">
        <v>192.7</v>
      </c>
      <c r="H272" s="7" t="s">
        <v>86</v>
      </c>
      <c r="I272" s="2">
        <v>1001.2</v>
      </c>
      <c r="J272" s="2">
        <v>832.09999999999991</v>
      </c>
    </row>
    <row r="273" spans="1:10" x14ac:dyDescent="0.35">
      <c r="A273" s="1" t="s">
        <v>103</v>
      </c>
      <c r="B273" s="1" t="s">
        <v>101</v>
      </c>
      <c r="C273" s="1" t="s">
        <v>38</v>
      </c>
      <c r="D273" s="2">
        <v>2008</v>
      </c>
      <c r="E273" s="4">
        <v>466</v>
      </c>
      <c r="H273" s="23" t="s">
        <v>1</v>
      </c>
      <c r="I273" s="2">
        <v>417.5</v>
      </c>
      <c r="J273" s="2">
        <v>280.5</v>
      </c>
    </row>
    <row r="274" spans="1:10" x14ac:dyDescent="0.35">
      <c r="A274" s="1" t="s">
        <v>103</v>
      </c>
      <c r="B274" s="1" t="s">
        <v>101</v>
      </c>
      <c r="C274" s="1" t="s">
        <v>38</v>
      </c>
      <c r="D274" s="2">
        <v>2017</v>
      </c>
      <c r="E274" s="4">
        <v>322.3</v>
      </c>
      <c r="H274" s="23" t="s">
        <v>101</v>
      </c>
      <c r="I274" s="2">
        <v>356.9</v>
      </c>
      <c r="J274" s="2">
        <v>290.3</v>
      </c>
    </row>
    <row r="275" spans="1:10" x14ac:dyDescent="0.35">
      <c r="A275" s="1" t="s">
        <v>103</v>
      </c>
      <c r="B275" s="1" t="s">
        <v>101</v>
      </c>
      <c r="C275" s="1" t="s">
        <v>39</v>
      </c>
      <c r="D275" s="2">
        <v>2008</v>
      </c>
      <c r="E275" s="4">
        <v>427.7</v>
      </c>
      <c r="H275" s="23" t="s">
        <v>102</v>
      </c>
      <c r="I275" s="2">
        <v>226.8</v>
      </c>
      <c r="J275" s="2">
        <v>261.3</v>
      </c>
    </row>
    <row r="276" spans="1:10" x14ac:dyDescent="0.35">
      <c r="A276" s="1" t="s">
        <v>103</v>
      </c>
      <c r="B276" s="1" t="s">
        <v>101</v>
      </c>
      <c r="C276" s="1" t="s">
        <v>39</v>
      </c>
      <c r="D276" s="2">
        <v>2017</v>
      </c>
      <c r="E276" s="4">
        <v>300.2</v>
      </c>
      <c r="H276" s="7" t="s">
        <v>44</v>
      </c>
      <c r="I276" s="2">
        <v>482.5</v>
      </c>
      <c r="J276" s="2">
        <v>435.09999999999997</v>
      </c>
    </row>
    <row r="277" spans="1:10" x14ac:dyDescent="0.35">
      <c r="A277" s="1" t="s">
        <v>103</v>
      </c>
      <c r="B277" s="1" t="s">
        <v>101</v>
      </c>
      <c r="C277" s="1" t="s">
        <v>40</v>
      </c>
      <c r="D277" s="2">
        <v>2008</v>
      </c>
      <c r="E277" s="4">
        <v>281.8</v>
      </c>
      <c r="H277" s="23" t="s">
        <v>1</v>
      </c>
      <c r="I277" s="2">
        <v>188.5</v>
      </c>
      <c r="J277" s="2">
        <v>168.7</v>
      </c>
    </row>
    <row r="278" spans="1:10" x14ac:dyDescent="0.35">
      <c r="A278" s="1" t="s">
        <v>103</v>
      </c>
      <c r="B278" s="1" t="s">
        <v>101</v>
      </c>
      <c r="C278" s="1" t="s">
        <v>40</v>
      </c>
      <c r="D278" s="2">
        <v>2017</v>
      </c>
      <c r="E278" s="4">
        <v>281.7</v>
      </c>
      <c r="H278" s="23" t="s">
        <v>101</v>
      </c>
      <c r="I278" s="2">
        <v>187</v>
      </c>
      <c r="J278" s="2">
        <v>160.69999999999999</v>
      </c>
    </row>
    <row r="279" spans="1:10" x14ac:dyDescent="0.35">
      <c r="A279" s="1" t="s">
        <v>103</v>
      </c>
      <c r="B279" s="1" t="s">
        <v>101</v>
      </c>
      <c r="C279" s="1" t="s">
        <v>41</v>
      </c>
      <c r="D279" s="2">
        <v>2008</v>
      </c>
      <c r="E279" s="4">
        <v>393</v>
      </c>
      <c r="H279" s="23" t="s">
        <v>102</v>
      </c>
      <c r="I279" s="2">
        <v>107</v>
      </c>
      <c r="J279" s="2">
        <v>105.7</v>
      </c>
    </row>
    <row r="280" spans="1:10" x14ac:dyDescent="0.35">
      <c r="A280" s="1" t="s">
        <v>103</v>
      </c>
      <c r="B280" s="1" t="s">
        <v>101</v>
      </c>
      <c r="C280" s="1" t="s">
        <v>41</v>
      </c>
      <c r="D280" s="2">
        <v>2017</v>
      </c>
      <c r="E280" s="4">
        <v>292.3</v>
      </c>
      <c r="H280" s="7" t="s">
        <v>35</v>
      </c>
      <c r="I280" s="2">
        <v>1183.8</v>
      </c>
      <c r="J280" s="2">
        <v>1136.5</v>
      </c>
    </row>
    <row r="281" spans="1:10" x14ac:dyDescent="0.35">
      <c r="A281" s="1" t="s">
        <v>103</v>
      </c>
      <c r="B281" s="1" t="s">
        <v>101</v>
      </c>
      <c r="C281" s="1" t="s">
        <v>42</v>
      </c>
      <c r="D281" s="2">
        <v>2008</v>
      </c>
      <c r="E281" s="4">
        <v>458.9</v>
      </c>
      <c r="H281" s="23" t="s">
        <v>1</v>
      </c>
      <c r="I281" s="2">
        <v>476</v>
      </c>
      <c r="J281" s="2">
        <v>416.6</v>
      </c>
    </row>
    <row r="282" spans="1:10" x14ac:dyDescent="0.35">
      <c r="A282" s="1" t="s">
        <v>103</v>
      </c>
      <c r="B282" s="1" t="s">
        <v>101</v>
      </c>
      <c r="C282" s="1" t="s">
        <v>42</v>
      </c>
      <c r="D282" s="2">
        <v>2017</v>
      </c>
      <c r="E282" s="4">
        <v>435.3</v>
      </c>
      <c r="H282" s="23" t="s">
        <v>101</v>
      </c>
      <c r="I282" s="2">
        <v>414.8</v>
      </c>
      <c r="J282" s="2">
        <v>388.9</v>
      </c>
    </row>
    <row r="283" spans="1:10" x14ac:dyDescent="0.35">
      <c r="A283" s="1" t="s">
        <v>103</v>
      </c>
      <c r="B283" s="1" t="s">
        <v>101</v>
      </c>
      <c r="C283" s="1" t="s">
        <v>43</v>
      </c>
      <c r="D283" s="2">
        <v>2008</v>
      </c>
      <c r="E283" s="4">
        <v>275</v>
      </c>
      <c r="H283" s="23" t="s">
        <v>102</v>
      </c>
      <c r="I283" s="2">
        <v>293</v>
      </c>
      <c r="J283" s="2">
        <v>331</v>
      </c>
    </row>
    <row r="284" spans="1:10" x14ac:dyDescent="0.35">
      <c r="A284" s="1" t="s">
        <v>103</v>
      </c>
      <c r="B284" s="1" t="s">
        <v>101</v>
      </c>
      <c r="C284" s="1" t="s">
        <v>43</v>
      </c>
      <c r="D284" s="2">
        <v>2017</v>
      </c>
      <c r="E284" s="4">
        <v>190.6</v>
      </c>
      <c r="H284" s="7" t="s">
        <v>30</v>
      </c>
      <c r="I284" s="2">
        <v>1268.5999999999999</v>
      </c>
      <c r="J284" s="2">
        <v>1054.4000000000001</v>
      </c>
    </row>
    <row r="285" spans="1:10" x14ac:dyDescent="0.35">
      <c r="A285" s="1" t="s">
        <v>103</v>
      </c>
      <c r="B285" s="1" t="s">
        <v>101</v>
      </c>
      <c r="C285" s="1" t="s">
        <v>44</v>
      </c>
      <c r="D285" s="2">
        <v>2008</v>
      </c>
      <c r="E285" s="4">
        <v>187</v>
      </c>
      <c r="H285" s="23" t="s">
        <v>1</v>
      </c>
      <c r="I285" s="2">
        <v>518.79999999999995</v>
      </c>
      <c r="J285" s="2">
        <v>282.7</v>
      </c>
    </row>
    <row r="286" spans="1:10" x14ac:dyDescent="0.35">
      <c r="A286" s="1" t="s">
        <v>103</v>
      </c>
      <c r="B286" s="1" t="s">
        <v>101</v>
      </c>
      <c r="C286" s="1" t="s">
        <v>44</v>
      </c>
      <c r="D286" s="2">
        <v>2017</v>
      </c>
      <c r="E286" s="4">
        <v>160.69999999999999</v>
      </c>
      <c r="H286" s="23" t="s">
        <v>101</v>
      </c>
      <c r="I286" s="2">
        <v>462.8</v>
      </c>
      <c r="J286" s="2">
        <v>351.8</v>
      </c>
    </row>
    <row r="287" spans="1:10" x14ac:dyDescent="0.35">
      <c r="A287" s="1" t="s">
        <v>103</v>
      </c>
      <c r="B287" s="1" t="s">
        <v>101</v>
      </c>
      <c r="C287" s="1" t="s">
        <v>45</v>
      </c>
      <c r="D287" s="2">
        <v>2008</v>
      </c>
      <c r="E287" s="4">
        <v>568</v>
      </c>
      <c r="H287" s="23" t="s">
        <v>102</v>
      </c>
      <c r="I287" s="2">
        <v>287</v>
      </c>
      <c r="J287" s="2">
        <v>419.9</v>
      </c>
    </row>
    <row r="288" spans="1:10" x14ac:dyDescent="0.35">
      <c r="A288" s="1" t="s">
        <v>103</v>
      </c>
      <c r="B288" s="1" t="s">
        <v>101</v>
      </c>
      <c r="C288" s="1" t="s">
        <v>45</v>
      </c>
      <c r="D288" s="2">
        <v>2017</v>
      </c>
      <c r="E288" s="4">
        <v>436.5</v>
      </c>
      <c r="H288" s="7" t="s">
        <v>18</v>
      </c>
      <c r="I288" s="2">
        <v>722.59999999999991</v>
      </c>
      <c r="J288" s="2">
        <v>647.29999999999995</v>
      </c>
    </row>
    <row r="289" spans="1:10" x14ac:dyDescent="0.35">
      <c r="A289" s="1" t="s">
        <v>103</v>
      </c>
      <c r="B289" s="1" t="s">
        <v>101</v>
      </c>
      <c r="C289" s="1" t="s">
        <v>46</v>
      </c>
      <c r="D289" s="2">
        <v>2008</v>
      </c>
      <c r="E289" s="4">
        <v>177.3</v>
      </c>
      <c r="H289" s="23" t="s">
        <v>1</v>
      </c>
      <c r="I289" s="2">
        <v>299.8</v>
      </c>
      <c r="J289" s="2">
        <v>216.2</v>
      </c>
    </row>
    <row r="290" spans="1:10" x14ac:dyDescent="0.35">
      <c r="A290" s="1" t="s">
        <v>103</v>
      </c>
      <c r="B290" s="1" t="s">
        <v>101</v>
      </c>
      <c r="C290" s="1" t="s">
        <v>46</v>
      </c>
      <c r="D290" s="2">
        <v>2017</v>
      </c>
      <c r="E290" s="4">
        <v>143.30000000000001</v>
      </c>
      <c r="H290" s="23" t="s">
        <v>101</v>
      </c>
      <c r="I290" s="2">
        <v>263</v>
      </c>
      <c r="J290" s="2">
        <v>230.7</v>
      </c>
    </row>
    <row r="291" spans="1:10" x14ac:dyDescent="0.35">
      <c r="A291" s="1" t="s">
        <v>103</v>
      </c>
      <c r="B291" s="1" t="s">
        <v>101</v>
      </c>
      <c r="C291" s="1" t="s">
        <v>47</v>
      </c>
      <c r="D291" s="2">
        <v>2008</v>
      </c>
      <c r="E291" s="4">
        <v>122</v>
      </c>
      <c r="H291" s="23" t="s">
        <v>102</v>
      </c>
      <c r="I291" s="2">
        <v>159.80000000000001</v>
      </c>
      <c r="J291" s="2">
        <v>200.4</v>
      </c>
    </row>
    <row r="292" spans="1:10" x14ac:dyDescent="0.35">
      <c r="A292" s="1" t="s">
        <v>103</v>
      </c>
      <c r="B292" s="1" t="s">
        <v>101</v>
      </c>
      <c r="C292" s="1" t="s">
        <v>47</v>
      </c>
      <c r="D292" s="2">
        <v>2017</v>
      </c>
      <c r="E292" s="4">
        <v>104.2</v>
      </c>
      <c r="H292" s="7" t="s">
        <v>77</v>
      </c>
      <c r="I292" s="2">
        <v>0</v>
      </c>
      <c r="J292" s="2">
        <v>163</v>
      </c>
    </row>
    <row r="293" spans="1:10" x14ac:dyDescent="0.35">
      <c r="A293" s="1" t="s">
        <v>103</v>
      </c>
      <c r="B293" s="1" t="s">
        <v>101</v>
      </c>
      <c r="C293" s="1" t="s">
        <v>48</v>
      </c>
      <c r="D293" s="2">
        <v>2008</v>
      </c>
      <c r="E293" s="4">
        <v>338.1</v>
      </c>
      <c r="H293" s="23" t="s">
        <v>1</v>
      </c>
      <c r="I293" s="2">
        <v>0</v>
      </c>
      <c r="J293" s="2">
        <v>46.3</v>
      </c>
    </row>
    <row r="294" spans="1:10" x14ac:dyDescent="0.35">
      <c r="A294" s="1" t="s">
        <v>103</v>
      </c>
      <c r="B294" s="1" t="s">
        <v>101</v>
      </c>
      <c r="C294" s="1" t="s">
        <v>48</v>
      </c>
      <c r="D294" s="2">
        <v>2017</v>
      </c>
      <c r="E294" s="4">
        <v>304.5</v>
      </c>
      <c r="H294" s="23" t="s">
        <v>101</v>
      </c>
      <c r="I294" s="2">
        <v>0</v>
      </c>
      <c r="J294" s="2">
        <v>56.1</v>
      </c>
    </row>
    <row r="295" spans="1:10" x14ac:dyDescent="0.35">
      <c r="A295" s="1" t="s">
        <v>103</v>
      </c>
      <c r="B295" s="1" t="s">
        <v>101</v>
      </c>
      <c r="C295" s="1" t="s">
        <v>49</v>
      </c>
      <c r="D295" s="2">
        <v>2008</v>
      </c>
      <c r="E295" s="4">
        <v>293.10000000000002</v>
      </c>
      <c r="H295" s="23" t="s">
        <v>102</v>
      </c>
      <c r="I295" s="2">
        <v>0</v>
      </c>
      <c r="J295" s="2">
        <v>60.6</v>
      </c>
    </row>
    <row r="296" spans="1:10" x14ac:dyDescent="0.35">
      <c r="A296" s="1" t="s">
        <v>103</v>
      </c>
      <c r="B296" s="1" t="s">
        <v>101</v>
      </c>
      <c r="C296" s="1" t="s">
        <v>49</v>
      </c>
      <c r="D296" s="2">
        <v>2017</v>
      </c>
      <c r="E296" s="4">
        <v>263.7</v>
      </c>
      <c r="H296" s="7" t="s">
        <v>78</v>
      </c>
      <c r="I296" s="2">
        <v>1314.4</v>
      </c>
      <c r="J296" s="2">
        <v>1037.3</v>
      </c>
    </row>
    <row r="297" spans="1:10" x14ac:dyDescent="0.35">
      <c r="A297" s="1" t="s">
        <v>103</v>
      </c>
      <c r="B297" s="1" t="s">
        <v>101</v>
      </c>
      <c r="C297" s="1" t="s">
        <v>50</v>
      </c>
      <c r="D297" s="2">
        <v>2008</v>
      </c>
      <c r="E297" s="4">
        <v>425.4</v>
      </c>
      <c r="H297" s="23" t="s">
        <v>1</v>
      </c>
      <c r="I297" s="2">
        <v>542.20000000000005</v>
      </c>
      <c r="J297" s="2">
        <v>386.6</v>
      </c>
    </row>
    <row r="298" spans="1:10" x14ac:dyDescent="0.35">
      <c r="A298" s="1" t="s">
        <v>103</v>
      </c>
      <c r="B298" s="1" t="s">
        <v>101</v>
      </c>
      <c r="C298" s="1" t="s">
        <v>50</v>
      </c>
      <c r="D298" s="2">
        <v>2017</v>
      </c>
      <c r="E298" s="4">
        <v>282.10000000000002</v>
      </c>
      <c r="H298" s="23" t="s">
        <v>101</v>
      </c>
      <c r="I298" s="2">
        <v>481.7</v>
      </c>
      <c r="J298" s="2">
        <v>350.9</v>
      </c>
    </row>
    <row r="299" spans="1:10" x14ac:dyDescent="0.35">
      <c r="A299" s="1" t="s">
        <v>103</v>
      </c>
      <c r="B299" s="1" t="s">
        <v>101</v>
      </c>
      <c r="C299" s="1" t="s">
        <v>51</v>
      </c>
      <c r="D299" s="2">
        <v>2008</v>
      </c>
      <c r="E299" s="4">
        <v>153.5</v>
      </c>
      <c r="H299" s="23" t="s">
        <v>102</v>
      </c>
      <c r="I299" s="2">
        <v>290.5</v>
      </c>
      <c r="J299" s="2">
        <v>299.8</v>
      </c>
    </row>
    <row r="300" spans="1:10" x14ac:dyDescent="0.35">
      <c r="A300" s="1" t="s">
        <v>103</v>
      </c>
      <c r="B300" s="1" t="s">
        <v>101</v>
      </c>
      <c r="C300" s="1" t="s">
        <v>51</v>
      </c>
      <c r="D300" s="2">
        <v>2017</v>
      </c>
      <c r="E300" s="4">
        <v>132.5</v>
      </c>
      <c r="H300" s="7" t="s">
        <v>79</v>
      </c>
      <c r="I300" s="2">
        <v>641.70000000000005</v>
      </c>
      <c r="J300" s="2">
        <v>582.90000000000009</v>
      </c>
    </row>
    <row r="301" spans="1:10" x14ac:dyDescent="0.35">
      <c r="A301" s="1" t="s">
        <v>103</v>
      </c>
      <c r="B301" s="1" t="s">
        <v>101</v>
      </c>
      <c r="C301" s="1" t="s">
        <v>52</v>
      </c>
      <c r="D301" s="2">
        <v>2008</v>
      </c>
      <c r="E301" s="4">
        <v>163</v>
      </c>
      <c r="H301" s="23" t="s">
        <v>1</v>
      </c>
      <c r="I301" s="2">
        <v>254</v>
      </c>
      <c r="J301" s="2">
        <v>224.3</v>
      </c>
    </row>
    <row r="302" spans="1:10" x14ac:dyDescent="0.35">
      <c r="A302" s="1" t="s">
        <v>103</v>
      </c>
      <c r="B302" s="1" t="s">
        <v>101</v>
      </c>
      <c r="C302" s="1" t="s">
        <v>52</v>
      </c>
      <c r="D302" s="2">
        <v>2017</v>
      </c>
      <c r="E302" s="4">
        <v>101.3</v>
      </c>
      <c r="H302" s="23" t="s">
        <v>101</v>
      </c>
      <c r="I302" s="2">
        <v>232.7</v>
      </c>
      <c r="J302" s="2">
        <v>193.9</v>
      </c>
    </row>
    <row r="303" spans="1:10" x14ac:dyDescent="0.35">
      <c r="A303" s="1" t="s">
        <v>103</v>
      </c>
      <c r="B303" s="1" t="s">
        <v>101</v>
      </c>
      <c r="C303" s="1" t="s">
        <v>53</v>
      </c>
      <c r="D303" s="2">
        <v>2008</v>
      </c>
      <c r="E303" s="4">
        <v>237.9</v>
      </c>
      <c r="H303" s="23" t="s">
        <v>102</v>
      </c>
      <c r="I303" s="2">
        <v>155</v>
      </c>
      <c r="J303" s="2">
        <v>164.7</v>
      </c>
    </row>
    <row r="304" spans="1:10" x14ac:dyDescent="0.35">
      <c r="A304" s="1" t="s">
        <v>103</v>
      </c>
      <c r="B304" s="1" t="s">
        <v>101</v>
      </c>
      <c r="C304" s="1" t="s">
        <v>53</v>
      </c>
      <c r="D304" s="2">
        <v>2017</v>
      </c>
      <c r="E304" s="4">
        <v>166.8</v>
      </c>
      <c r="H304" s="7" t="s">
        <v>87</v>
      </c>
      <c r="I304" s="2">
        <v>801.09999999999991</v>
      </c>
      <c r="J304" s="2">
        <v>758.2</v>
      </c>
    </row>
    <row r="305" spans="1:10" x14ac:dyDescent="0.35">
      <c r="A305" s="1" t="s">
        <v>103</v>
      </c>
      <c r="B305" s="1" t="s">
        <v>101</v>
      </c>
      <c r="C305" s="1" t="s">
        <v>54</v>
      </c>
      <c r="D305" s="2">
        <v>2008</v>
      </c>
      <c r="E305" s="4">
        <v>189</v>
      </c>
      <c r="H305" s="23" t="s">
        <v>1</v>
      </c>
      <c r="I305" s="2">
        <v>308.39999999999998</v>
      </c>
      <c r="J305" s="2">
        <v>275.2</v>
      </c>
    </row>
    <row r="306" spans="1:10" x14ac:dyDescent="0.35">
      <c r="A306" s="1" t="s">
        <v>103</v>
      </c>
      <c r="B306" s="1" t="s">
        <v>101</v>
      </c>
      <c r="C306" s="1" t="s">
        <v>54</v>
      </c>
      <c r="D306" s="2">
        <v>2017</v>
      </c>
      <c r="E306" s="4">
        <v>147.9</v>
      </c>
      <c r="H306" s="23" t="s">
        <v>101</v>
      </c>
      <c r="I306" s="2">
        <v>302.7</v>
      </c>
      <c r="J306" s="2">
        <v>248.5</v>
      </c>
    </row>
    <row r="307" spans="1:10" x14ac:dyDescent="0.35">
      <c r="A307" s="1" t="s">
        <v>103</v>
      </c>
      <c r="B307" s="1" t="s">
        <v>101</v>
      </c>
      <c r="C307" s="1" t="s">
        <v>55</v>
      </c>
      <c r="D307" s="2">
        <v>2008</v>
      </c>
      <c r="E307" s="4">
        <v>276.10000000000002</v>
      </c>
      <c r="H307" s="23" t="s">
        <v>102</v>
      </c>
      <c r="I307" s="2">
        <v>190</v>
      </c>
      <c r="J307" s="2">
        <v>234.5</v>
      </c>
    </row>
    <row r="308" spans="1:10" x14ac:dyDescent="0.35">
      <c r="A308" s="1" t="s">
        <v>103</v>
      </c>
      <c r="B308" s="1" t="s">
        <v>101</v>
      </c>
      <c r="C308" s="1" t="s">
        <v>55</v>
      </c>
      <c r="D308" s="2">
        <v>2017</v>
      </c>
      <c r="E308" s="4">
        <v>216.2</v>
      </c>
      <c r="H308" s="7" t="s">
        <v>45</v>
      </c>
      <c r="I308" s="2">
        <v>1491</v>
      </c>
      <c r="J308" s="2">
        <v>1205</v>
      </c>
    </row>
    <row r="309" spans="1:10" x14ac:dyDescent="0.35">
      <c r="A309" s="1" t="s">
        <v>103</v>
      </c>
      <c r="B309" s="1" t="s">
        <v>101</v>
      </c>
      <c r="C309" s="1" t="s">
        <v>56</v>
      </c>
      <c r="D309" s="2">
        <v>2008</v>
      </c>
      <c r="E309" s="4">
        <v>1165.5</v>
      </c>
      <c r="H309" s="23" t="s">
        <v>1</v>
      </c>
      <c r="I309" s="2">
        <v>593</v>
      </c>
      <c r="J309" s="2">
        <v>383.8</v>
      </c>
    </row>
    <row r="310" spans="1:10" x14ac:dyDescent="0.35">
      <c r="A310" s="1" t="s">
        <v>103</v>
      </c>
      <c r="B310" s="1" t="s">
        <v>101</v>
      </c>
      <c r="C310" s="1" t="s">
        <v>56</v>
      </c>
      <c r="D310" s="2">
        <v>2017</v>
      </c>
      <c r="E310" s="4">
        <v>893.5</v>
      </c>
      <c r="H310" s="23" t="s">
        <v>101</v>
      </c>
      <c r="I310" s="2">
        <v>568</v>
      </c>
      <c r="J310" s="2">
        <v>436.5</v>
      </c>
    </row>
    <row r="311" spans="1:10" x14ac:dyDescent="0.35">
      <c r="A311" s="1" t="s">
        <v>103</v>
      </c>
      <c r="B311" s="1" t="s">
        <v>101</v>
      </c>
      <c r="C311" s="1" t="s">
        <v>57</v>
      </c>
      <c r="D311" s="2">
        <v>2008</v>
      </c>
      <c r="E311" s="4">
        <v>548.70000000000005</v>
      </c>
      <c r="H311" s="23" t="s">
        <v>102</v>
      </c>
      <c r="I311" s="2">
        <v>330</v>
      </c>
      <c r="J311" s="2">
        <v>384.7</v>
      </c>
    </row>
    <row r="312" spans="1:10" x14ac:dyDescent="0.35">
      <c r="A312" s="1" t="s">
        <v>103</v>
      </c>
      <c r="B312" s="1" t="s">
        <v>101</v>
      </c>
      <c r="C312" s="1" t="s">
        <v>57</v>
      </c>
      <c r="D312" s="2">
        <v>2017</v>
      </c>
      <c r="E312" s="4">
        <v>333.1</v>
      </c>
      <c r="H312" s="7" t="s">
        <v>36</v>
      </c>
      <c r="I312" s="2">
        <v>236.5</v>
      </c>
      <c r="J312" s="2">
        <v>206.50000000000003</v>
      </c>
    </row>
    <row r="313" spans="1:10" x14ac:dyDescent="0.35">
      <c r="A313" s="1" t="s">
        <v>103</v>
      </c>
      <c r="B313" s="1" t="s">
        <v>101</v>
      </c>
      <c r="C313" s="1" t="s">
        <v>58</v>
      </c>
      <c r="D313" s="2">
        <v>2008</v>
      </c>
      <c r="E313" s="4">
        <v>92.7</v>
      </c>
      <c r="H313" s="23" t="s">
        <v>1</v>
      </c>
      <c r="I313" s="2">
        <v>102.5</v>
      </c>
      <c r="J313" s="2">
        <v>81.7</v>
      </c>
    </row>
    <row r="314" spans="1:10" x14ac:dyDescent="0.35">
      <c r="A314" s="1" t="s">
        <v>103</v>
      </c>
      <c r="B314" s="1" t="s">
        <v>101</v>
      </c>
      <c r="C314" s="1" t="s">
        <v>58</v>
      </c>
      <c r="D314" s="2">
        <v>2017</v>
      </c>
      <c r="E314" s="4">
        <v>59.1</v>
      </c>
      <c r="H314" s="23" t="s">
        <v>101</v>
      </c>
      <c r="I314" s="2">
        <v>88</v>
      </c>
      <c r="J314" s="2">
        <v>67.900000000000006</v>
      </c>
    </row>
    <row r="315" spans="1:10" x14ac:dyDescent="0.35">
      <c r="A315" s="1" t="s">
        <v>103</v>
      </c>
      <c r="B315" s="1" t="s">
        <v>101</v>
      </c>
      <c r="C315" s="1" t="s">
        <v>59</v>
      </c>
      <c r="D315" s="2">
        <v>2008</v>
      </c>
      <c r="E315" s="4">
        <v>154</v>
      </c>
      <c r="H315" s="23" t="s">
        <v>102</v>
      </c>
      <c r="I315" s="2">
        <v>46</v>
      </c>
      <c r="J315" s="2">
        <v>56.9</v>
      </c>
    </row>
    <row r="316" spans="1:10" x14ac:dyDescent="0.35">
      <c r="A316" s="1" t="s">
        <v>103</v>
      </c>
      <c r="B316" s="1" t="s">
        <v>101</v>
      </c>
      <c r="C316" s="1" t="s">
        <v>59</v>
      </c>
      <c r="D316" s="2">
        <v>2017</v>
      </c>
      <c r="E316" s="4">
        <v>103.9</v>
      </c>
      <c r="H316" s="7" t="s">
        <v>46</v>
      </c>
      <c r="I316" s="2">
        <v>529.9</v>
      </c>
      <c r="J316" s="2">
        <v>431.6</v>
      </c>
    </row>
    <row r="317" spans="1:10" x14ac:dyDescent="0.35">
      <c r="A317" s="1" t="s">
        <v>103</v>
      </c>
      <c r="B317" s="1" t="s">
        <v>101</v>
      </c>
      <c r="C317" s="1" t="s">
        <v>60</v>
      </c>
      <c r="D317" s="2">
        <v>2008</v>
      </c>
      <c r="E317" s="4">
        <v>706.2</v>
      </c>
      <c r="H317" s="23" t="s">
        <v>1</v>
      </c>
      <c r="I317" s="2">
        <v>236.3</v>
      </c>
      <c r="J317" s="2">
        <v>141.80000000000001</v>
      </c>
    </row>
    <row r="318" spans="1:10" x14ac:dyDescent="0.35">
      <c r="A318" s="1" t="s">
        <v>103</v>
      </c>
      <c r="B318" s="1" t="s">
        <v>101</v>
      </c>
      <c r="C318" s="1" t="s">
        <v>60</v>
      </c>
      <c r="D318" s="2">
        <v>2017</v>
      </c>
      <c r="E318" s="4">
        <v>578.29999999999995</v>
      </c>
      <c r="H318" s="23" t="s">
        <v>101</v>
      </c>
      <c r="I318" s="2">
        <v>177.3</v>
      </c>
      <c r="J318" s="2">
        <v>143.30000000000001</v>
      </c>
    </row>
    <row r="319" spans="1:10" x14ac:dyDescent="0.35">
      <c r="A319" s="1" t="s">
        <v>103</v>
      </c>
      <c r="B319" s="1" t="s">
        <v>101</v>
      </c>
      <c r="C319" s="1" t="s">
        <v>61</v>
      </c>
      <c r="D319" s="2">
        <v>2008</v>
      </c>
      <c r="E319" s="4">
        <v>26.7</v>
      </c>
      <c r="H319" s="23" t="s">
        <v>102</v>
      </c>
      <c r="I319" s="2">
        <v>116.3</v>
      </c>
      <c r="J319" s="2">
        <v>146.5</v>
      </c>
    </row>
    <row r="320" spans="1:10" x14ac:dyDescent="0.35">
      <c r="A320" s="1" t="s">
        <v>103</v>
      </c>
      <c r="B320" s="1" t="s">
        <v>101</v>
      </c>
      <c r="C320" s="1" t="s">
        <v>61</v>
      </c>
      <c r="D320" s="2">
        <v>2017</v>
      </c>
      <c r="E320" s="4">
        <v>24.3</v>
      </c>
      <c r="H320" s="7" t="s">
        <v>47</v>
      </c>
      <c r="I320" s="2">
        <v>349.90000000000003</v>
      </c>
      <c r="J320" s="2">
        <v>286.60000000000002</v>
      </c>
    </row>
    <row r="321" spans="1:10" x14ac:dyDescent="0.35">
      <c r="A321" s="1" t="s">
        <v>103</v>
      </c>
      <c r="B321" s="1" t="s">
        <v>101</v>
      </c>
      <c r="C321" s="1" t="s">
        <v>62</v>
      </c>
      <c r="D321" s="2">
        <v>2008</v>
      </c>
      <c r="E321" s="4">
        <v>316.3</v>
      </c>
      <c r="H321" s="23" t="s">
        <v>1</v>
      </c>
      <c r="I321" s="2">
        <v>148.1</v>
      </c>
      <c r="J321" s="2">
        <v>94.6</v>
      </c>
    </row>
    <row r="322" spans="1:10" x14ac:dyDescent="0.35">
      <c r="A322" s="1" t="s">
        <v>103</v>
      </c>
      <c r="B322" s="1" t="s">
        <v>101</v>
      </c>
      <c r="C322" s="1" t="s">
        <v>62</v>
      </c>
      <c r="D322" s="2">
        <v>2017</v>
      </c>
      <c r="E322" s="4">
        <v>270.89999999999998</v>
      </c>
      <c r="H322" s="23" t="s">
        <v>101</v>
      </c>
      <c r="I322" s="2">
        <v>122</v>
      </c>
      <c r="J322" s="2">
        <v>104.2</v>
      </c>
    </row>
    <row r="323" spans="1:10" x14ac:dyDescent="0.35">
      <c r="A323" s="1" t="s">
        <v>103</v>
      </c>
      <c r="B323" s="1" t="s">
        <v>101</v>
      </c>
      <c r="C323" s="1" t="s">
        <v>63</v>
      </c>
      <c r="D323" s="2">
        <v>2008</v>
      </c>
      <c r="E323" s="4">
        <v>331.7</v>
      </c>
      <c r="H323" s="23" t="s">
        <v>102</v>
      </c>
      <c r="I323" s="2">
        <v>79.8</v>
      </c>
      <c r="J323" s="2">
        <v>87.8</v>
      </c>
    </row>
    <row r="324" spans="1:10" x14ac:dyDescent="0.35">
      <c r="A324" s="1" t="s">
        <v>103</v>
      </c>
      <c r="B324" s="1" t="s">
        <v>101</v>
      </c>
      <c r="C324" s="1" t="s">
        <v>63</v>
      </c>
      <c r="D324" s="2">
        <v>2017</v>
      </c>
      <c r="E324" s="4">
        <v>292.3</v>
      </c>
      <c r="H324" s="7" t="s">
        <v>88</v>
      </c>
      <c r="I324" s="2">
        <v>342</v>
      </c>
      <c r="J324" s="2">
        <v>382.9</v>
      </c>
    </row>
    <row r="325" spans="1:10" x14ac:dyDescent="0.35">
      <c r="A325" s="1" t="s">
        <v>103</v>
      </c>
      <c r="B325" s="1" t="s">
        <v>101</v>
      </c>
      <c r="C325" s="1" t="s">
        <v>64</v>
      </c>
      <c r="D325" s="2">
        <v>2008</v>
      </c>
      <c r="E325" s="4">
        <v>484.5</v>
      </c>
      <c r="H325" s="23" t="s">
        <v>1</v>
      </c>
      <c r="I325" s="2">
        <v>140</v>
      </c>
      <c r="J325" s="2">
        <v>119.4</v>
      </c>
    </row>
    <row r="326" spans="1:10" x14ac:dyDescent="0.35">
      <c r="A326" s="1" t="s">
        <v>103</v>
      </c>
      <c r="B326" s="1" t="s">
        <v>101</v>
      </c>
      <c r="C326" s="1" t="s">
        <v>64</v>
      </c>
      <c r="D326" s="2">
        <v>2017</v>
      </c>
      <c r="E326" s="4">
        <v>411</v>
      </c>
      <c r="H326" s="23" t="s">
        <v>101</v>
      </c>
      <c r="I326" s="2">
        <v>118</v>
      </c>
      <c r="J326" s="2">
        <v>158</v>
      </c>
    </row>
    <row r="327" spans="1:10" x14ac:dyDescent="0.35">
      <c r="A327" s="1" t="s">
        <v>103</v>
      </c>
      <c r="B327" s="1" t="s">
        <v>101</v>
      </c>
      <c r="C327" s="1" t="s">
        <v>65</v>
      </c>
      <c r="D327" s="2">
        <v>2008</v>
      </c>
      <c r="E327" s="4">
        <v>451.8</v>
      </c>
      <c r="H327" s="23" t="s">
        <v>102</v>
      </c>
      <c r="I327" s="2">
        <v>84</v>
      </c>
      <c r="J327" s="2">
        <v>105.5</v>
      </c>
    </row>
    <row r="328" spans="1:10" x14ac:dyDescent="0.35">
      <c r="A328" s="1" t="s">
        <v>103</v>
      </c>
      <c r="B328" s="1" t="s">
        <v>101</v>
      </c>
      <c r="C328" s="1" t="s">
        <v>65</v>
      </c>
      <c r="D328" s="2">
        <v>2017</v>
      </c>
      <c r="E328" s="4">
        <v>403.3</v>
      </c>
      <c r="H328" s="7" t="s">
        <v>57</v>
      </c>
      <c r="I328" s="2">
        <v>1444</v>
      </c>
      <c r="J328" s="2">
        <v>979.3</v>
      </c>
    </row>
    <row r="329" spans="1:10" x14ac:dyDescent="0.35">
      <c r="A329" s="1" t="s">
        <v>103</v>
      </c>
      <c r="B329" s="1" t="s">
        <v>101</v>
      </c>
      <c r="C329" s="1" t="s">
        <v>66</v>
      </c>
      <c r="D329" s="2">
        <v>2008</v>
      </c>
      <c r="E329" s="4">
        <v>309.2</v>
      </c>
      <c r="H329" s="23" t="s">
        <v>1</v>
      </c>
      <c r="I329" s="2">
        <v>464.5</v>
      </c>
      <c r="J329" s="2">
        <v>309</v>
      </c>
    </row>
    <row r="330" spans="1:10" x14ac:dyDescent="0.35">
      <c r="A330" s="1" t="s">
        <v>103</v>
      </c>
      <c r="B330" s="1" t="s">
        <v>101</v>
      </c>
      <c r="C330" s="1" t="s">
        <v>66</v>
      </c>
      <c r="D330" s="2">
        <v>2017</v>
      </c>
      <c r="E330" s="4">
        <v>283.8</v>
      </c>
      <c r="H330" s="23" t="s">
        <v>101</v>
      </c>
      <c r="I330" s="2">
        <v>548.70000000000005</v>
      </c>
      <c r="J330" s="2">
        <v>333.1</v>
      </c>
    </row>
    <row r="331" spans="1:10" x14ac:dyDescent="0.35">
      <c r="A331" s="1" t="s">
        <v>103</v>
      </c>
      <c r="B331" s="1" t="s">
        <v>101</v>
      </c>
      <c r="C331" s="1" t="s">
        <v>67</v>
      </c>
      <c r="D331" s="2">
        <v>2008</v>
      </c>
      <c r="E331" s="4">
        <v>305.7</v>
      </c>
      <c r="H331" s="23" t="s">
        <v>102</v>
      </c>
      <c r="I331" s="2">
        <v>430.8</v>
      </c>
      <c r="J331" s="2">
        <v>337.2</v>
      </c>
    </row>
    <row r="332" spans="1:10" x14ac:dyDescent="0.35">
      <c r="A332" s="1" t="s">
        <v>103</v>
      </c>
      <c r="B332" s="1" t="s">
        <v>101</v>
      </c>
      <c r="C332" s="1" t="s">
        <v>67</v>
      </c>
      <c r="D332" s="2">
        <v>2017</v>
      </c>
      <c r="E332" s="4">
        <v>293</v>
      </c>
      <c r="H332" s="7" t="s">
        <v>80</v>
      </c>
      <c r="I332" s="2">
        <v>0</v>
      </c>
      <c r="J332" s="2">
        <v>701.6</v>
      </c>
    </row>
    <row r="333" spans="1:10" x14ac:dyDescent="0.35">
      <c r="A333" s="1" t="s">
        <v>103</v>
      </c>
      <c r="B333" s="1" t="s">
        <v>101</v>
      </c>
      <c r="C333" s="1" t="s">
        <v>68</v>
      </c>
      <c r="D333" s="2">
        <v>2008</v>
      </c>
      <c r="E333" s="4">
        <v>0</v>
      </c>
      <c r="H333" s="23" t="s">
        <v>1</v>
      </c>
      <c r="I333" s="2">
        <v>0</v>
      </c>
      <c r="J333" s="2">
        <v>244.5</v>
      </c>
    </row>
    <row r="334" spans="1:10" x14ac:dyDescent="0.35">
      <c r="A334" s="1" t="s">
        <v>103</v>
      </c>
      <c r="B334" s="1" t="s">
        <v>101</v>
      </c>
      <c r="C334" s="1" t="s">
        <v>68</v>
      </c>
      <c r="D334" s="2">
        <v>2017</v>
      </c>
      <c r="E334" s="4">
        <v>219</v>
      </c>
      <c r="H334" s="23" t="s">
        <v>101</v>
      </c>
      <c r="I334" s="2">
        <v>0</v>
      </c>
      <c r="J334" s="2">
        <v>249.8</v>
      </c>
    </row>
    <row r="335" spans="1:10" x14ac:dyDescent="0.35">
      <c r="A335" s="1" t="s">
        <v>103</v>
      </c>
      <c r="B335" s="1" t="s">
        <v>101</v>
      </c>
      <c r="C335" s="1" t="s">
        <v>69</v>
      </c>
      <c r="D335" s="2">
        <v>2008</v>
      </c>
      <c r="E335" s="4">
        <v>626.79999999999995</v>
      </c>
      <c r="H335" s="23" t="s">
        <v>102</v>
      </c>
      <c r="I335" s="2">
        <v>0</v>
      </c>
      <c r="J335" s="2">
        <v>207.3</v>
      </c>
    </row>
    <row r="336" spans="1:10" x14ac:dyDescent="0.35">
      <c r="A336" s="1" t="s">
        <v>103</v>
      </c>
      <c r="B336" s="1" t="s">
        <v>101</v>
      </c>
      <c r="C336" s="1" t="s">
        <v>69</v>
      </c>
      <c r="D336" s="2">
        <v>2017</v>
      </c>
      <c r="E336" s="4">
        <v>478.3</v>
      </c>
      <c r="H336" s="7" t="s">
        <v>65</v>
      </c>
      <c r="I336" s="2">
        <v>1170.0999999999999</v>
      </c>
      <c r="J336" s="2">
        <v>1192.8</v>
      </c>
    </row>
    <row r="337" spans="1:10" x14ac:dyDescent="0.35">
      <c r="A337" s="1" t="s">
        <v>103</v>
      </c>
      <c r="B337" s="1" t="s">
        <v>101</v>
      </c>
      <c r="C337" s="1" t="s">
        <v>70</v>
      </c>
      <c r="D337" s="2">
        <v>2008</v>
      </c>
      <c r="E337" s="4">
        <v>459</v>
      </c>
      <c r="H337" s="23" t="s">
        <v>1</v>
      </c>
      <c r="I337" s="2">
        <v>495.3</v>
      </c>
      <c r="J337" s="2">
        <v>408.2</v>
      </c>
    </row>
    <row r="338" spans="1:10" x14ac:dyDescent="0.35">
      <c r="A338" s="1" t="s">
        <v>103</v>
      </c>
      <c r="B338" s="1" t="s">
        <v>101</v>
      </c>
      <c r="C338" s="1" t="s">
        <v>70</v>
      </c>
      <c r="D338" s="2">
        <v>2017</v>
      </c>
      <c r="E338" s="4">
        <v>307.2</v>
      </c>
      <c r="H338" s="23" t="s">
        <v>101</v>
      </c>
      <c r="I338" s="2">
        <v>451.8</v>
      </c>
      <c r="J338" s="2">
        <v>403.3</v>
      </c>
    </row>
    <row r="339" spans="1:10" x14ac:dyDescent="0.35">
      <c r="A339" s="1" t="s">
        <v>103</v>
      </c>
      <c r="B339" s="1" t="s">
        <v>101</v>
      </c>
      <c r="C339" s="1" t="s">
        <v>71</v>
      </c>
      <c r="D339" s="2">
        <v>2008</v>
      </c>
      <c r="E339" s="4">
        <v>210.7</v>
      </c>
      <c r="H339" s="23" t="s">
        <v>102</v>
      </c>
      <c r="I339" s="2">
        <v>223</v>
      </c>
      <c r="J339" s="2">
        <v>381.3</v>
      </c>
    </row>
    <row r="340" spans="1:10" x14ac:dyDescent="0.35">
      <c r="A340" s="1" t="s">
        <v>103</v>
      </c>
      <c r="B340" s="1" t="s">
        <v>101</v>
      </c>
      <c r="C340" s="1" t="s">
        <v>71</v>
      </c>
      <c r="D340" s="2">
        <v>2017</v>
      </c>
      <c r="E340" s="4">
        <v>125.3</v>
      </c>
      <c r="H340" s="7" t="s">
        <v>98</v>
      </c>
      <c r="I340" s="2">
        <v>902.9</v>
      </c>
      <c r="J340" s="2">
        <v>681.7</v>
      </c>
    </row>
    <row r="341" spans="1:10" x14ac:dyDescent="0.35">
      <c r="A341" s="1" t="s">
        <v>103</v>
      </c>
      <c r="B341" s="1" t="s">
        <v>101</v>
      </c>
      <c r="C341" s="1" t="s">
        <v>72</v>
      </c>
      <c r="D341" s="2">
        <v>2008</v>
      </c>
      <c r="E341" s="4">
        <v>277.8</v>
      </c>
      <c r="H341" s="23" t="s">
        <v>1</v>
      </c>
      <c r="I341" s="2">
        <v>361.3</v>
      </c>
      <c r="J341" s="2">
        <v>243.6</v>
      </c>
    </row>
    <row r="342" spans="1:10" x14ac:dyDescent="0.35">
      <c r="A342" s="1" t="s">
        <v>103</v>
      </c>
      <c r="B342" s="1" t="s">
        <v>101</v>
      </c>
      <c r="C342" s="1" t="s">
        <v>72</v>
      </c>
      <c r="D342" s="2">
        <v>2017</v>
      </c>
      <c r="E342" s="4">
        <v>213.2</v>
      </c>
      <c r="H342" s="23" t="s">
        <v>101</v>
      </c>
      <c r="I342" s="2">
        <v>341.2</v>
      </c>
      <c r="J342" s="2">
        <v>248.3</v>
      </c>
    </row>
    <row r="343" spans="1:10" x14ac:dyDescent="0.35">
      <c r="A343" s="1" t="s">
        <v>103</v>
      </c>
      <c r="B343" s="1" t="s">
        <v>101</v>
      </c>
      <c r="C343" s="1" t="s">
        <v>73</v>
      </c>
      <c r="D343" s="2">
        <v>2008</v>
      </c>
      <c r="E343" s="4">
        <v>607</v>
      </c>
      <c r="H343" s="23" t="s">
        <v>102</v>
      </c>
      <c r="I343" s="2">
        <v>200.4</v>
      </c>
      <c r="J343" s="2">
        <v>189.8</v>
      </c>
    </row>
    <row r="344" spans="1:10" x14ac:dyDescent="0.35">
      <c r="A344" s="1" t="s">
        <v>103</v>
      </c>
      <c r="B344" s="1" t="s">
        <v>101</v>
      </c>
      <c r="C344" s="1" t="s">
        <v>73</v>
      </c>
      <c r="D344" s="2">
        <v>2017</v>
      </c>
      <c r="E344" s="4">
        <v>441.3</v>
      </c>
      <c r="H344" s="7" t="s">
        <v>66</v>
      </c>
      <c r="I344" s="2">
        <v>822.4</v>
      </c>
      <c r="J344" s="2">
        <v>762.60000000000014</v>
      </c>
    </row>
    <row r="345" spans="1:10" x14ac:dyDescent="0.35">
      <c r="A345" s="1" t="s">
        <v>103</v>
      </c>
      <c r="B345" s="1" t="s">
        <v>101</v>
      </c>
      <c r="C345" s="1" t="s">
        <v>74</v>
      </c>
      <c r="D345" s="2">
        <v>2008</v>
      </c>
      <c r="E345" s="4">
        <v>323</v>
      </c>
      <c r="H345" s="23" t="s">
        <v>1</v>
      </c>
      <c r="I345" s="2">
        <v>351.7</v>
      </c>
      <c r="J345" s="2">
        <v>257.10000000000002</v>
      </c>
    </row>
    <row r="346" spans="1:10" x14ac:dyDescent="0.35">
      <c r="A346" s="1" t="s">
        <v>103</v>
      </c>
      <c r="B346" s="1" t="s">
        <v>101</v>
      </c>
      <c r="C346" s="1" t="s">
        <v>74</v>
      </c>
      <c r="D346" s="2">
        <v>2017</v>
      </c>
      <c r="E346" s="4">
        <v>271.5</v>
      </c>
      <c r="H346" s="23" t="s">
        <v>101</v>
      </c>
      <c r="I346" s="2">
        <v>309.2</v>
      </c>
      <c r="J346" s="2">
        <v>283.8</v>
      </c>
    </row>
    <row r="347" spans="1:10" x14ac:dyDescent="0.35">
      <c r="A347" s="1" t="s">
        <v>103</v>
      </c>
      <c r="B347" s="1" t="s">
        <v>101</v>
      </c>
      <c r="C347" s="1" t="s">
        <v>75</v>
      </c>
      <c r="D347" s="2">
        <v>2008</v>
      </c>
      <c r="E347" s="4">
        <v>129.30000000000001</v>
      </c>
      <c r="H347" s="23" t="s">
        <v>102</v>
      </c>
      <c r="I347" s="2">
        <v>161.5</v>
      </c>
      <c r="J347" s="2">
        <v>221.7</v>
      </c>
    </row>
    <row r="348" spans="1:10" x14ac:dyDescent="0.35">
      <c r="A348" s="1" t="s">
        <v>103</v>
      </c>
      <c r="B348" s="1" t="s">
        <v>101</v>
      </c>
      <c r="C348" s="1" t="s">
        <v>75</v>
      </c>
      <c r="D348" s="2">
        <v>2017</v>
      </c>
      <c r="E348" s="4">
        <v>103.7</v>
      </c>
      <c r="H348" s="7" t="s">
        <v>6</v>
      </c>
      <c r="I348" s="2">
        <v>729.9</v>
      </c>
      <c r="J348" s="2">
        <v>647.4</v>
      </c>
    </row>
    <row r="349" spans="1:10" x14ac:dyDescent="0.35">
      <c r="A349" s="1" t="s">
        <v>103</v>
      </c>
      <c r="B349" s="1" t="s">
        <v>101</v>
      </c>
      <c r="C349" s="1" t="s">
        <v>76</v>
      </c>
      <c r="D349" s="2">
        <v>2008</v>
      </c>
      <c r="E349" s="4">
        <v>0</v>
      </c>
      <c r="H349" s="23" t="s">
        <v>1</v>
      </c>
      <c r="I349" s="2">
        <v>330</v>
      </c>
      <c r="J349" s="2">
        <v>191.7</v>
      </c>
    </row>
    <row r="350" spans="1:10" x14ac:dyDescent="0.35">
      <c r="A350" s="1" t="s">
        <v>103</v>
      </c>
      <c r="B350" s="1" t="s">
        <v>101</v>
      </c>
      <c r="C350" s="1" t="s">
        <v>76</v>
      </c>
      <c r="D350" s="2">
        <v>2017</v>
      </c>
      <c r="E350" s="4">
        <v>350.4</v>
      </c>
      <c r="H350" s="23" t="s">
        <v>101</v>
      </c>
      <c r="I350" s="2">
        <v>284.8</v>
      </c>
      <c r="J350" s="2">
        <v>255</v>
      </c>
    </row>
    <row r="351" spans="1:10" x14ac:dyDescent="0.35">
      <c r="A351" s="1" t="s">
        <v>103</v>
      </c>
      <c r="B351" s="1" t="s">
        <v>101</v>
      </c>
      <c r="C351" s="1" t="s">
        <v>77</v>
      </c>
      <c r="D351" s="2">
        <v>2008</v>
      </c>
      <c r="E351" s="4">
        <v>0</v>
      </c>
      <c r="H351" s="23" t="s">
        <v>102</v>
      </c>
      <c r="I351" s="2">
        <v>115.1</v>
      </c>
      <c r="J351" s="2">
        <v>200.7</v>
      </c>
    </row>
    <row r="352" spans="1:10" x14ac:dyDescent="0.35">
      <c r="A352" s="1" t="s">
        <v>103</v>
      </c>
      <c r="B352" s="1" t="s">
        <v>101</v>
      </c>
      <c r="C352" s="1" t="s">
        <v>77</v>
      </c>
      <c r="D352" s="2">
        <v>2017</v>
      </c>
      <c r="E352" s="4">
        <v>56.1</v>
      </c>
      <c r="H352" s="7" t="s">
        <v>19</v>
      </c>
      <c r="I352" s="2">
        <v>156.69999999999999</v>
      </c>
      <c r="J352" s="2">
        <v>148.30000000000001</v>
      </c>
    </row>
    <row r="353" spans="1:10" x14ac:dyDescent="0.35">
      <c r="A353" s="1" t="s">
        <v>103</v>
      </c>
      <c r="B353" s="1" t="s">
        <v>101</v>
      </c>
      <c r="C353" s="1" t="s">
        <v>78</v>
      </c>
      <c r="D353" s="2">
        <v>2008</v>
      </c>
      <c r="E353" s="4">
        <v>481.7</v>
      </c>
      <c r="H353" s="23" t="s">
        <v>1</v>
      </c>
      <c r="I353" s="2">
        <v>60.1</v>
      </c>
      <c r="J353" s="2">
        <v>58.3</v>
      </c>
    </row>
    <row r="354" spans="1:10" x14ac:dyDescent="0.35">
      <c r="A354" s="1" t="s">
        <v>103</v>
      </c>
      <c r="B354" s="1" t="s">
        <v>101</v>
      </c>
      <c r="C354" s="1" t="s">
        <v>78</v>
      </c>
      <c r="D354" s="2">
        <v>2017</v>
      </c>
      <c r="E354" s="4">
        <v>350.9</v>
      </c>
      <c r="H354" s="23" t="s">
        <v>101</v>
      </c>
      <c r="I354" s="2">
        <v>63</v>
      </c>
      <c r="J354" s="2">
        <v>51.2</v>
      </c>
    </row>
    <row r="355" spans="1:10" x14ac:dyDescent="0.35">
      <c r="A355" s="1" t="s">
        <v>103</v>
      </c>
      <c r="B355" s="1" t="s">
        <v>101</v>
      </c>
      <c r="C355" s="1" t="s">
        <v>79</v>
      </c>
      <c r="D355" s="2">
        <v>2008</v>
      </c>
      <c r="E355" s="4">
        <v>232.7</v>
      </c>
      <c r="H355" s="23" t="s">
        <v>102</v>
      </c>
      <c r="I355" s="2">
        <v>33.6</v>
      </c>
      <c r="J355" s="2">
        <v>38.799999999999997</v>
      </c>
    </row>
    <row r="356" spans="1:10" x14ac:dyDescent="0.35">
      <c r="A356" s="1" t="s">
        <v>103</v>
      </c>
      <c r="B356" s="1" t="s">
        <v>101</v>
      </c>
      <c r="C356" s="1" t="s">
        <v>79</v>
      </c>
      <c r="D356" s="2">
        <v>2017</v>
      </c>
      <c r="E356" s="4">
        <v>193.9</v>
      </c>
      <c r="H356" s="7" t="s">
        <v>67</v>
      </c>
      <c r="I356" s="2">
        <v>831.7</v>
      </c>
      <c r="J356" s="2">
        <v>822.2</v>
      </c>
    </row>
    <row r="357" spans="1:10" x14ac:dyDescent="0.35">
      <c r="A357" s="1" t="s">
        <v>103</v>
      </c>
      <c r="B357" s="1" t="s">
        <v>101</v>
      </c>
      <c r="C357" s="1" t="s">
        <v>80</v>
      </c>
      <c r="D357" s="2">
        <v>2008</v>
      </c>
      <c r="E357" s="4">
        <v>0</v>
      </c>
      <c r="H357" s="23" t="s">
        <v>1</v>
      </c>
      <c r="I357" s="2">
        <v>340</v>
      </c>
      <c r="J357" s="2">
        <v>275.2</v>
      </c>
    </row>
    <row r="358" spans="1:10" x14ac:dyDescent="0.35">
      <c r="A358" s="1" t="s">
        <v>103</v>
      </c>
      <c r="B358" s="1" t="s">
        <v>101</v>
      </c>
      <c r="C358" s="1" t="s">
        <v>80</v>
      </c>
      <c r="D358" s="2">
        <v>2017</v>
      </c>
      <c r="E358" s="4">
        <v>249.8</v>
      </c>
      <c r="H358" s="23" t="s">
        <v>101</v>
      </c>
      <c r="I358" s="2">
        <v>305.7</v>
      </c>
      <c r="J358" s="2">
        <v>293</v>
      </c>
    </row>
    <row r="359" spans="1:10" x14ac:dyDescent="0.35">
      <c r="A359" s="1" t="s">
        <v>103</v>
      </c>
      <c r="B359" s="1" t="s">
        <v>101</v>
      </c>
      <c r="C359" s="1" t="s">
        <v>81</v>
      </c>
      <c r="D359" s="2">
        <v>2008</v>
      </c>
      <c r="E359" s="4">
        <v>1579</v>
      </c>
      <c r="H359" s="23" t="s">
        <v>102</v>
      </c>
      <c r="I359" s="2">
        <v>186</v>
      </c>
      <c r="J359" s="2">
        <v>254</v>
      </c>
    </row>
    <row r="360" spans="1:10" x14ac:dyDescent="0.35">
      <c r="A360" s="1" t="s">
        <v>103</v>
      </c>
      <c r="B360" s="1" t="s">
        <v>101</v>
      </c>
      <c r="C360" s="1" t="s">
        <v>81</v>
      </c>
      <c r="D360" s="2">
        <v>2017</v>
      </c>
      <c r="E360" s="4">
        <v>1151.3</v>
      </c>
      <c r="H360" s="7" t="s">
        <v>68</v>
      </c>
      <c r="I360" s="2">
        <v>0</v>
      </c>
      <c r="J360" s="2">
        <v>649</v>
      </c>
    </row>
    <row r="361" spans="1:10" x14ac:dyDescent="0.35">
      <c r="A361" s="1" t="s">
        <v>103</v>
      </c>
      <c r="B361" s="1" t="s">
        <v>101</v>
      </c>
      <c r="C361" s="1" t="s">
        <v>82</v>
      </c>
      <c r="D361" s="2">
        <v>2008</v>
      </c>
      <c r="E361" s="4">
        <v>392.8</v>
      </c>
      <c r="H361" s="23" t="s">
        <v>1</v>
      </c>
      <c r="I361" s="2">
        <v>0</v>
      </c>
      <c r="J361" s="2">
        <v>233.7</v>
      </c>
    </row>
    <row r="362" spans="1:10" x14ac:dyDescent="0.35">
      <c r="A362" s="1" t="s">
        <v>103</v>
      </c>
      <c r="B362" s="1" t="s">
        <v>101</v>
      </c>
      <c r="C362" s="1" t="s">
        <v>82</v>
      </c>
      <c r="D362" s="2">
        <v>2017</v>
      </c>
      <c r="E362" s="4">
        <v>330.8</v>
      </c>
      <c r="H362" s="23" t="s">
        <v>101</v>
      </c>
      <c r="I362" s="2">
        <v>0</v>
      </c>
      <c r="J362" s="2">
        <v>219</v>
      </c>
    </row>
    <row r="363" spans="1:10" x14ac:dyDescent="0.35">
      <c r="A363" s="1" t="s">
        <v>103</v>
      </c>
      <c r="B363" s="1" t="s">
        <v>101</v>
      </c>
      <c r="C363" s="1" t="s">
        <v>83</v>
      </c>
      <c r="D363" s="2">
        <v>2008</v>
      </c>
      <c r="E363" s="4">
        <v>261.5</v>
      </c>
      <c r="H363" s="23" t="s">
        <v>102</v>
      </c>
      <c r="I363" s="2">
        <v>0</v>
      </c>
      <c r="J363" s="2">
        <v>196.3</v>
      </c>
    </row>
    <row r="364" spans="1:10" x14ac:dyDescent="0.35">
      <c r="A364" s="1" t="s">
        <v>103</v>
      </c>
      <c r="B364" s="1" t="s">
        <v>101</v>
      </c>
      <c r="C364" s="1" t="s">
        <v>83</v>
      </c>
      <c r="D364" s="2">
        <v>2017</v>
      </c>
      <c r="E364" s="4">
        <v>325.7</v>
      </c>
      <c r="H364" s="7" t="s">
        <v>69</v>
      </c>
      <c r="I364" s="2">
        <v>1722.5</v>
      </c>
      <c r="J364" s="2">
        <v>1387.9</v>
      </c>
    </row>
    <row r="365" spans="1:10" x14ac:dyDescent="0.35">
      <c r="A365" s="1" t="s">
        <v>103</v>
      </c>
      <c r="B365" s="1" t="s">
        <v>101</v>
      </c>
      <c r="C365" s="1" t="s">
        <v>84</v>
      </c>
      <c r="D365" s="2">
        <v>2008</v>
      </c>
      <c r="E365" s="4">
        <v>225.7</v>
      </c>
      <c r="H365" s="23" t="s">
        <v>1</v>
      </c>
      <c r="I365" s="2">
        <v>669.1</v>
      </c>
      <c r="J365" s="2">
        <v>488.6</v>
      </c>
    </row>
    <row r="366" spans="1:10" x14ac:dyDescent="0.35">
      <c r="A366" s="1" t="s">
        <v>103</v>
      </c>
      <c r="B366" s="1" t="s">
        <v>101</v>
      </c>
      <c r="C366" s="1" t="s">
        <v>84</v>
      </c>
      <c r="D366" s="2">
        <v>2017</v>
      </c>
      <c r="E366" s="4">
        <v>179.3</v>
      </c>
      <c r="H366" s="23" t="s">
        <v>101</v>
      </c>
      <c r="I366" s="2">
        <v>626.79999999999995</v>
      </c>
      <c r="J366" s="2">
        <v>478.3</v>
      </c>
    </row>
    <row r="367" spans="1:10" x14ac:dyDescent="0.35">
      <c r="A367" s="1" t="s">
        <v>103</v>
      </c>
      <c r="B367" s="1" t="s">
        <v>101</v>
      </c>
      <c r="C367" s="1" t="s">
        <v>85</v>
      </c>
      <c r="D367" s="2">
        <v>2008</v>
      </c>
      <c r="E367" s="4">
        <v>177.7</v>
      </c>
      <c r="H367" s="23" t="s">
        <v>102</v>
      </c>
      <c r="I367" s="2">
        <v>426.6</v>
      </c>
      <c r="J367" s="2">
        <v>421</v>
      </c>
    </row>
    <row r="368" spans="1:10" x14ac:dyDescent="0.35">
      <c r="A368" s="1" t="s">
        <v>103</v>
      </c>
      <c r="B368" s="1" t="s">
        <v>101</v>
      </c>
      <c r="C368" s="1" t="s">
        <v>85</v>
      </c>
      <c r="D368" s="2">
        <v>2017</v>
      </c>
      <c r="E368" s="4">
        <v>136</v>
      </c>
      <c r="H368" s="7" t="s">
        <v>99</v>
      </c>
      <c r="I368" s="2">
        <v>949.4</v>
      </c>
      <c r="J368" s="2">
        <v>604.9</v>
      </c>
    </row>
    <row r="369" spans="1:10" x14ac:dyDescent="0.35">
      <c r="A369" s="1" t="s">
        <v>103</v>
      </c>
      <c r="B369" s="1" t="s">
        <v>101</v>
      </c>
      <c r="C369" s="1" t="s">
        <v>86</v>
      </c>
      <c r="D369" s="2">
        <v>2008</v>
      </c>
      <c r="E369" s="4">
        <v>356.9</v>
      </c>
      <c r="H369" s="23" t="s">
        <v>1</v>
      </c>
      <c r="I369" s="2">
        <v>406.6</v>
      </c>
      <c r="J369" s="2">
        <v>220.1</v>
      </c>
    </row>
    <row r="370" spans="1:10" x14ac:dyDescent="0.35">
      <c r="A370" s="1" t="s">
        <v>103</v>
      </c>
      <c r="B370" s="1" t="s">
        <v>101</v>
      </c>
      <c r="C370" s="1" t="s">
        <v>86</v>
      </c>
      <c r="D370" s="2">
        <v>2017</v>
      </c>
      <c r="E370" s="4">
        <v>290.3</v>
      </c>
      <c r="H370" s="23" t="s">
        <v>101</v>
      </c>
      <c r="I370" s="2">
        <v>357.7</v>
      </c>
      <c r="J370" s="2">
        <v>211.4</v>
      </c>
    </row>
    <row r="371" spans="1:10" x14ac:dyDescent="0.35">
      <c r="A371" s="1" t="s">
        <v>103</v>
      </c>
      <c r="B371" s="1" t="s">
        <v>101</v>
      </c>
      <c r="C371" s="1" t="s">
        <v>87</v>
      </c>
      <c r="D371" s="2">
        <v>2008</v>
      </c>
      <c r="E371" s="4">
        <v>302.7</v>
      </c>
      <c r="H371" s="23" t="s">
        <v>102</v>
      </c>
      <c r="I371" s="2">
        <v>185.1</v>
      </c>
      <c r="J371" s="2">
        <v>173.4</v>
      </c>
    </row>
    <row r="372" spans="1:10" x14ac:dyDescent="0.35">
      <c r="A372" s="1" t="s">
        <v>103</v>
      </c>
      <c r="B372" s="1" t="s">
        <v>101</v>
      </c>
      <c r="C372" s="1" t="s">
        <v>87</v>
      </c>
      <c r="D372" s="2">
        <v>2017</v>
      </c>
      <c r="E372" s="4">
        <v>248.5</v>
      </c>
      <c r="H372" s="7" t="s">
        <v>89</v>
      </c>
      <c r="I372" s="2">
        <v>1655.6</v>
      </c>
      <c r="J372" s="2">
        <v>1204.0999999999999</v>
      </c>
    </row>
    <row r="373" spans="1:10" x14ac:dyDescent="0.35">
      <c r="A373" s="1" t="s">
        <v>103</v>
      </c>
      <c r="B373" s="1" t="s">
        <v>101</v>
      </c>
      <c r="C373" s="1" t="s">
        <v>88</v>
      </c>
      <c r="D373" s="2">
        <v>2008</v>
      </c>
      <c r="E373" s="4">
        <v>118</v>
      </c>
      <c r="H373" s="23" t="s">
        <v>1</v>
      </c>
      <c r="I373" s="2">
        <v>676.3</v>
      </c>
      <c r="J373" s="2">
        <v>381.5</v>
      </c>
    </row>
    <row r="374" spans="1:10" x14ac:dyDescent="0.35">
      <c r="A374" s="1" t="s">
        <v>103</v>
      </c>
      <c r="B374" s="1" t="s">
        <v>101</v>
      </c>
      <c r="C374" s="1" t="s">
        <v>88</v>
      </c>
      <c r="D374" s="2">
        <v>2017</v>
      </c>
      <c r="E374" s="4">
        <v>158</v>
      </c>
      <c r="H374" s="23" t="s">
        <v>101</v>
      </c>
      <c r="I374" s="2">
        <v>602.79999999999995</v>
      </c>
      <c r="J374" s="2">
        <v>420.6</v>
      </c>
    </row>
    <row r="375" spans="1:10" x14ac:dyDescent="0.35">
      <c r="A375" s="1" t="s">
        <v>103</v>
      </c>
      <c r="B375" s="1" t="s">
        <v>101</v>
      </c>
      <c r="C375" s="1" t="s">
        <v>89</v>
      </c>
      <c r="D375" s="2">
        <v>2008</v>
      </c>
      <c r="E375" s="4">
        <v>602.79999999999995</v>
      </c>
      <c r="H375" s="23" t="s">
        <v>102</v>
      </c>
      <c r="I375" s="2">
        <v>376.5</v>
      </c>
      <c r="J375" s="2">
        <v>402</v>
      </c>
    </row>
    <row r="376" spans="1:10" x14ac:dyDescent="0.35">
      <c r="A376" s="1" t="s">
        <v>103</v>
      </c>
      <c r="B376" s="1" t="s">
        <v>101</v>
      </c>
      <c r="C376" s="1" t="s">
        <v>89</v>
      </c>
      <c r="D376" s="2">
        <v>2017</v>
      </c>
      <c r="E376" s="4">
        <v>420.6</v>
      </c>
      <c r="H376" s="7" t="s">
        <v>48</v>
      </c>
      <c r="I376" s="2">
        <v>920.80000000000007</v>
      </c>
      <c r="J376" s="2">
        <v>875.3</v>
      </c>
    </row>
    <row r="377" spans="1:10" x14ac:dyDescent="0.35">
      <c r="A377" s="1" t="s">
        <v>103</v>
      </c>
      <c r="B377" s="1" t="s">
        <v>101</v>
      </c>
      <c r="C377" s="1" t="s">
        <v>90</v>
      </c>
      <c r="D377" s="2">
        <v>2008</v>
      </c>
      <c r="E377" s="4">
        <v>223</v>
      </c>
      <c r="H377" s="23" t="s">
        <v>1</v>
      </c>
      <c r="I377" s="2">
        <v>374.1</v>
      </c>
      <c r="J377" s="2">
        <v>325</v>
      </c>
    </row>
    <row r="378" spans="1:10" x14ac:dyDescent="0.35">
      <c r="A378" s="1" t="s">
        <v>103</v>
      </c>
      <c r="B378" s="1" t="s">
        <v>101</v>
      </c>
      <c r="C378" s="1" t="s">
        <v>90</v>
      </c>
      <c r="D378" s="2">
        <v>2017</v>
      </c>
      <c r="E378" s="4">
        <v>189.3</v>
      </c>
      <c r="H378" s="23" t="s">
        <v>101</v>
      </c>
      <c r="I378" s="2">
        <v>338.1</v>
      </c>
      <c r="J378" s="2">
        <v>304.5</v>
      </c>
    </row>
    <row r="379" spans="1:10" x14ac:dyDescent="0.35">
      <c r="A379" s="1" t="s">
        <v>103</v>
      </c>
      <c r="B379" s="1" t="s">
        <v>101</v>
      </c>
      <c r="C379" s="1" t="s">
        <v>91</v>
      </c>
      <c r="D379" s="2">
        <v>2008</v>
      </c>
      <c r="E379" s="4">
        <v>485.2</v>
      </c>
      <c r="H379" s="23" t="s">
        <v>102</v>
      </c>
      <c r="I379" s="2">
        <v>208.6</v>
      </c>
      <c r="J379" s="2">
        <v>245.8</v>
      </c>
    </row>
    <row r="380" spans="1:10" x14ac:dyDescent="0.35">
      <c r="A380" s="1" t="s">
        <v>103</v>
      </c>
      <c r="B380" s="1" t="s">
        <v>101</v>
      </c>
      <c r="C380" s="1" t="s">
        <v>91</v>
      </c>
      <c r="D380" s="2">
        <v>2017</v>
      </c>
      <c r="E380" s="4">
        <v>524.79999999999995</v>
      </c>
      <c r="H380" s="7" t="s">
        <v>58</v>
      </c>
      <c r="I380" s="2">
        <v>223</v>
      </c>
      <c r="J380" s="2">
        <v>165.9</v>
      </c>
    </row>
    <row r="381" spans="1:10" x14ac:dyDescent="0.35">
      <c r="A381" s="1" t="s">
        <v>103</v>
      </c>
      <c r="B381" s="1" t="s">
        <v>101</v>
      </c>
      <c r="C381" s="1" t="s">
        <v>92</v>
      </c>
      <c r="D381" s="2">
        <v>2008</v>
      </c>
      <c r="E381" s="4">
        <v>544.29999999999995</v>
      </c>
      <c r="H381" s="23" t="s">
        <v>1</v>
      </c>
      <c r="I381" s="2">
        <v>73.5</v>
      </c>
      <c r="J381" s="2">
        <v>51.7</v>
      </c>
    </row>
    <row r="382" spans="1:10" x14ac:dyDescent="0.35">
      <c r="A382" s="1" t="s">
        <v>103</v>
      </c>
      <c r="B382" s="1" t="s">
        <v>101</v>
      </c>
      <c r="C382" s="1" t="s">
        <v>92</v>
      </c>
      <c r="D382" s="2">
        <v>2017</v>
      </c>
      <c r="E382" s="4">
        <v>412.8</v>
      </c>
      <c r="H382" s="23" t="s">
        <v>101</v>
      </c>
      <c r="I382" s="2">
        <v>92.7</v>
      </c>
      <c r="J382" s="2">
        <v>59.1</v>
      </c>
    </row>
    <row r="383" spans="1:10" x14ac:dyDescent="0.35">
      <c r="A383" s="1" t="s">
        <v>103</v>
      </c>
      <c r="B383" s="1" t="s">
        <v>101</v>
      </c>
      <c r="C383" s="1" t="s">
        <v>93</v>
      </c>
      <c r="D383" s="2">
        <v>2008</v>
      </c>
      <c r="E383" s="4">
        <v>0</v>
      </c>
      <c r="H383" s="23" t="s">
        <v>102</v>
      </c>
      <c r="I383" s="2">
        <v>56.8</v>
      </c>
      <c r="J383" s="2">
        <v>55.1</v>
      </c>
    </row>
    <row r="384" spans="1:10" x14ac:dyDescent="0.35">
      <c r="A384" s="1" t="s">
        <v>103</v>
      </c>
      <c r="B384" s="1" t="s">
        <v>101</v>
      </c>
      <c r="C384" s="1" t="s">
        <v>93</v>
      </c>
      <c r="D384" s="2">
        <v>2017</v>
      </c>
      <c r="E384" s="4">
        <v>223</v>
      </c>
      <c r="H384" s="7" t="s">
        <v>70</v>
      </c>
      <c r="I384" s="2">
        <v>1158.7</v>
      </c>
      <c r="J384" s="2">
        <v>909.6</v>
      </c>
    </row>
    <row r="385" spans="1:10" x14ac:dyDescent="0.35">
      <c r="A385" s="1" t="s">
        <v>103</v>
      </c>
      <c r="B385" s="1" t="s">
        <v>101</v>
      </c>
      <c r="C385" s="1" t="s">
        <v>94</v>
      </c>
      <c r="D385" s="2">
        <v>2008</v>
      </c>
      <c r="E385" s="4">
        <v>20.3</v>
      </c>
      <c r="H385" s="23" t="s">
        <v>1</v>
      </c>
      <c r="I385" s="2">
        <v>503.8</v>
      </c>
      <c r="J385" s="2">
        <v>297.3</v>
      </c>
    </row>
    <row r="386" spans="1:10" x14ac:dyDescent="0.35">
      <c r="A386" s="1" t="s">
        <v>103</v>
      </c>
      <c r="B386" s="1" t="s">
        <v>101</v>
      </c>
      <c r="C386" s="1" t="s">
        <v>94</v>
      </c>
      <c r="D386" s="2">
        <v>2017</v>
      </c>
      <c r="E386" s="4">
        <v>23</v>
      </c>
      <c r="H386" s="23" t="s">
        <v>101</v>
      </c>
      <c r="I386" s="2">
        <v>459</v>
      </c>
      <c r="J386" s="2">
        <v>307.2</v>
      </c>
    </row>
    <row r="387" spans="1:10" x14ac:dyDescent="0.35">
      <c r="A387" s="1" t="s">
        <v>103</v>
      </c>
      <c r="B387" s="1" t="s">
        <v>101</v>
      </c>
      <c r="C387" s="1" t="s">
        <v>95</v>
      </c>
      <c r="D387" s="2">
        <v>2008</v>
      </c>
      <c r="E387" s="4">
        <v>299.60000000000002</v>
      </c>
      <c r="H387" s="23" t="s">
        <v>102</v>
      </c>
      <c r="I387" s="2">
        <v>195.9</v>
      </c>
      <c r="J387" s="2">
        <v>305.10000000000002</v>
      </c>
    </row>
    <row r="388" spans="1:10" x14ac:dyDescent="0.35">
      <c r="A388" s="1" t="s">
        <v>103</v>
      </c>
      <c r="B388" s="1" t="s">
        <v>101</v>
      </c>
      <c r="C388" s="1" t="s">
        <v>95</v>
      </c>
      <c r="D388" s="2">
        <v>2017</v>
      </c>
      <c r="E388" s="4">
        <v>251.4</v>
      </c>
      <c r="H388" s="7" t="s">
        <v>100</v>
      </c>
      <c r="I388" s="2">
        <v>4416.5</v>
      </c>
      <c r="J388" s="2">
        <v>3307</v>
      </c>
    </row>
    <row r="389" spans="1:10" x14ac:dyDescent="0.35">
      <c r="A389" s="1" t="s">
        <v>103</v>
      </c>
      <c r="B389" s="1" t="s">
        <v>101</v>
      </c>
      <c r="C389" s="1" t="s">
        <v>96</v>
      </c>
      <c r="D389" s="2">
        <v>2008</v>
      </c>
      <c r="E389" s="4">
        <v>159</v>
      </c>
      <c r="H389" s="23" t="s">
        <v>1</v>
      </c>
      <c r="I389" s="2">
        <v>2045.1</v>
      </c>
      <c r="J389" s="2">
        <v>1193.5</v>
      </c>
    </row>
    <row r="390" spans="1:10" x14ac:dyDescent="0.35">
      <c r="A390" s="1" t="s">
        <v>103</v>
      </c>
      <c r="B390" s="1" t="s">
        <v>101</v>
      </c>
      <c r="C390" s="1" t="s">
        <v>96</v>
      </c>
      <c r="D390" s="2">
        <v>2017</v>
      </c>
      <c r="E390" s="4">
        <v>129</v>
      </c>
      <c r="H390" s="23" t="s">
        <v>101</v>
      </c>
      <c r="I390" s="2">
        <v>1588.6</v>
      </c>
      <c r="J390" s="2">
        <v>1239</v>
      </c>
    </row>
    <row r="391" spans="1:10" x14ac:dyDescent="0.35">
      <c r="A391" s="1" t="s">
        <v>103</v>
      </c>
      <c r="B391" s="1" t="s">
        <v>101</v>
      </c>
      <c r="C391" s="1" t="s">
        <v>97</v>
      </c>
      <c r="D391" s="2">
        <v>2008</v>
      </c>
      <c r="E391" s="4">
        <v>181.7</v>
      </c>
      <c r="H391" s="23" t="s">
        <v>102</v>
      </c>
      <c r="I391" s="2">
        <v>782.8</v>
      </c>
      <c r="J391" s="2">
        <v>874.5</v>
      </c>
    </row>
    <row r="392" spans="1:10" x14ac:dyDescent="0.35">
      <c r="A392" s="1" t="s">
        <v>103</v>
      </c>
      <c r="B392" s="1" t="s">
        <v>101</v>
      </c>
      <c r="C392" s="1" t="s">
        <v>97</v>
      </c>
      <c r="D392" s="2">
        <v>2017</v>
      </c>
      <c r="E392" s="4">
        <v>166.5</v>
      </c>
      <c r="H392" s="7" t="s">
        <v>81</v>
      </c>
      <c r="I392" s="2">
        <v>4213.3999999999996</v>
      </c>
      <c r="J392" s="2">
        <v>3334.8999999999996</v>
      </c>
    </row>
    <row r="393" spans="1:10" x14ac:dyDescent="0.35">
      <c r="A393" s="1" t="s">
        <v>103</v>
      </c>
      <c r="B393" s="1" t="s">
        <v>101</v>
      </c>
      <c r="C393" s="1" t="s">
        <v>98</v>
      </c>
      <c r="D393" s="2">
        <v>2008</v>
      </c>
      <c r="E393" s="4">
        <v>341.2</v>
      </c>
      <c r="H393" s="23" t="s">
        <v>1</v>
      </c>
      <c r="I393" s="2">
        <v>1699.2</v>
      </c>
      <c r="J393" s="2">
        <v>1052.8</v>
      </c>
    </row>
    <row r="394" spans="1:10" x14ac:dyDescent="0.35">
      <c r="A394" s="1" t="s">
        <v>103</v>
      </c>
      <c r="B394" s="1" t="s">
        <v>101</v>
      </c>
      <c r="C394" s="1" t="s">
        <v>98</v>
      </c>
      <c r="D394" s="2">
        <v>2017</v>
      </c>
      <c r="E394" s="4">
        <v>248.3</v>
      </c>
      <c r="H394" s="23" t="s">
        <v>101</v>
      </c>
      <c r="I394" s="2">
        <v>1579</v>
      </c>
      <c r="J394" s="2">
        <v>1151.3</v>
      </c>
    </row>
    <row r="395" spans="1:10" x14ac:dyDescent="0.35">
      <c r="A395" s="1" t="s">
        <v>103</v>
      </c>
      <c r="B395" s="1" t="s">
        <v>101</v>
      </c>
      <c r="C395" s="1" t="s">
        <v>99</v>
      </c>
      <c r="D395" s="2">
        <v>2008</v>
      </c>
      <c r="E395" s="4">
        <v>357.7</v>
      </c>
      <c r="H395" s="23" t="s">
        <v>102</v>
      </c>
      <c r="I395" s="2">
        <v>935.2</v>
      </c>
      <c r="J395" s="2">
        <v>1130.8</v>
      </c>
    </row>
    <row r="396" spans="1:10" x14ac:dyDescent="0.35">
      <c r="A396" s="1" t="s">
        <v>103</v>
      </c>
      <c r="B396" s="1" t="s">
        <v>101</v>
      </c>
      <c r="C396" s="1" t="s">
        <v>99</v>
      </c>
      <c r="D396" s="2">
        <v>2017</v>
      </c>
      <c r="E396" s="4">
        <v>211.4</v>
      </c>
    </row>
    <row r="397" spans="1:10" x14ac:dyDescent="0.35">
      <c r="A397" s="1" t="s">
        <v>103</v>
      </c>
      <c r="B397" s="1" t="s">
        <v>101</v>
      </c>
      <c r="C397" s="1" t="s">
        <v>100</v>
      </c>
      <c r="D397" s="2">
        <v>2008</v>
      </c>
      <c r="E397" s="4">
        <v>1588.6</v>
      </c>
    </row>
    <row r="398" spans="1:10" x14ac:dyDescent="0.35">
      <c r="A398" s="1" t="s">
        <v>103</v>
      </c>
      <c r="B398" s="1" t="s">
        <v>101</v>
      </c>
      <c r="C398" s="1" t="s">
        <v>100</v>
      </c>
      <c r="D398" s="2">
        <v>2017</v>
      </c>
      <c r="E398" s="4">
        <v>1239</v>
      </c>
    </row>
    <row r="399" spans="1:10" x14ac:dyDescent="0.35">
      <c r="A399" s="1" t="s">
        <v>103</v>
      </c>
      <c r="B399" s="1" t="s">
        <v>102</v>
      </c>
      <c r="C399" s="1" t="s">
        <v>2</v>
      </c>
      <c r="D399" s="2">
        <v>2008</v>
      </c>
      <c r="E399" s="4">
        <v>21873.9</v>
      </c>
    </row>
    <row r="400" spans="1:10" x14ac:dyDescent="0.35">
      <c r="A400" s="1" t="s">
        <v>103</v>
      </c>
      <c r="B400" s="1" t="s">
        <v>102</v>
      </c>
      <c r="C400" s="1" t="s">
        <v>2</v>
      </c>
      <c r="D400" s="2">
        <v>2017</v>
      </c>
      <c r="E400" s="4">
        <v>23908.3</v>
      </c>
    </row>
    <row r="401" spans="1:5" x14ac:dyDescent="0.35">
      <c r="A401" s="1" t="s">
        <v>103</v>
      </c>
      <c r="B401" s="1" t="s">
        <v>102</v>
      </c>
      <c r="C401" s="1" t="s">
        <v>3</v>
      </c>
      <c r="D401" s="2">
        <v>2008</v>
      </c>
      <c r="E401" s="4">
        <v>2489</v>
      </c>
    </row>
    <row r="402" spans="1:5" x14ac:dyDescent="0.35">
      <c r="A402" s="1" t="s">
        <v>103</v>
      </c>
      <c r="B402" s="1" t="s">
        <v>102</v>
      </c>
      <c r="C402" s="1" t="s">
        <v>3</v>
      </c>
      <c r="D402" s="2">
        <v>2017</v>
      </c>
      <c r="E402" s="4">
        <v>1506.3</v>
      </c>
    </row>
    <row r="403" spans="1:5" x14ac:dyDescent="0.35">
      <c r="A403" s="1" t="s">
        <v>103</v>
      </c>
      <c r="B403" s="1" t="s">
        <v>102</v>
      </c>
      <c r="C403" s="1" t="s">
        <v>4</v>
      </c>
      <c r="D403" s="2">
        <v>2008</v>
      </c>
      <c r="E403" s="4">
        <v>515.4</v>
      </c>
    </row>
    <row r="404" spans="1:5" x14ac:dyDescent="0.35">
      <c r="A404" s="1" t="s">
        <v>103</v>
      </c>
      <c r="B404" s="1" t="s">
        <v>102</v>
      </c>
      <c r="C404" s="1" t="s">
        <v>4</v>
      </c>
      <c r="D404" s="2">
        <v>2017</v>
      </c>
      <c r="E404" s="4">
        <v>485.4</v>
      </c>
    </row>
    <row r="405" spans="1:5" x14ac:dyDescent="0.35">
      <c r="A405" s="1" t="s">
        <v>103</v>
      </c>
      <c r="B405" s="1" t="s">
        <v>102</v>
      </c>
      <c r="C405" s="1" t="s">
        <v>5</v>
      </c>
      <c r="D405" s="2">
        <v>2008</v>
      </c>
      <c r="E405" s="4">
        <v>0</v>
      </c>
    </row>
    <row r="406" spans="1:5" x14ac:dyDescent="0.35">
      <c r="A406" s="1" t="s">
        <v>103</v>
      </c>
      <c r="B406" s="1" t="s">
        <v>102</v>
      </c>
      <c r="C406" s="1" t="s">
        <v>5</v>
      </c>
      <c r="D406" s="2">
        <v>2017</v>
      </c>
      <c r="E406" s="4">
        <v>69.599999999999994</v>
      </c>
    </row>
    <row r="407" spans="1:5" x14ac:dyDescent="0.35">
      <c r="A407" s="1" t="s">
        <v>103</v>
      </c>
      <c r="B407" s="1" t="s">
        <v>102</v>
      </c>
      <c r="C407" s="1" t="s">
        <v>6</v>
      </c>
      <c r="D407" s="2">
        <v>2008</v>
      </c>
      <c r="E407" s="4">
        <v>115.1</v>
      </c>
    </row>
    <row r="408" spans="1:5" x14ac:dyDescent="0.35">
      <c r="A408" s="1" t="s">
        <v>103</v>
      </c>
      <c r="B408" s="1" t="s">
        <v>102</v>
      </c>
      <c r="C408" s="1" t="s">
        <v>6</v>
      </c>
      <c r="D408" s="2">
        <v>2017</v>
      </c>
      <c r="E408" s="4">
        <v>200.7</v>
      </c>
    </row>
    <row r="409" spans="1:5" x14ac:dyDescent="0.35">
      <c r="A409" s="1" t="s">
        <v>103</v>
      </c>
      <c r="B409" s="1" t="s">
        <v>102</v>
      </c>
      <c r="C409" s="1" t="s">
        <v>7</v>
      </c>
      <c r="D409" s="2">
        <v>2008</v>
      </c>
      <c r="E409" s="4">
        <v>28.3</v>
      </c>
    </row>
    <row r="410" spans="1:5" x14ac:dyDescent="0.35">
      <c r="A410" s="1" t="s">
        <v>103</v>
      </c>
      <c r="B410" s="1" t="s">
        <v>102</v>
      </c>
      <c r="C410" s="1" t="s">
        <v>7</v>
      </c>
      <c r="D410" s="2">
        <v>2017</v>
      </c>
      <c r="E410" s="4">
        <v>41.7</v>
      </c>
    </row>
    <row r="411" spans="1:5" x14ac:dyDescent="0.35">
      <c r="A411" s="1" t="s">
        <v>103</v>
      </c>
      <c r="B411" s="1" t="s">
        <v>102</v>
      </c>
      <c r="C411" s="1" t="s">
        <v>8</v>
      </c>
      <c r="D411" s="2">
        <v>2008</v>
      </c>
      <c r="E411" s="4">
        <v>104.2</v>
      </c>
    </row>
    <row r="412" spans="1:5" x14ac:dyDescent="0.35">
      <c r="A412" s="1" t="s">
        <v>103</v>
      </c>
      <c r="B412" s="1" t="s">
        <v>102</v>
      </c>
      <c r="C412" s="1" t="s">
        <v>8</v>
      </c>
      <c r="D412" s="2">
        <v>2017</v>
      </c>
      <c r="E412" s="4">
        <v>173.3</v>
      </c>
    </row>
    <row r="413" spans="1:5" x14ac:dyDescent="0.35">
      <c r="A413" s="1" t="s">
        <v>103</v>
      </c>
      <c r="B413" s="1" t="s">
        <v>102</v>
      </c>
      <c r="C413" s="1" t="s">
        <v>9</v>
      </c>
      <c r="D413" s="2">
        <v>2008</v>
      </c>
      <c r="E413" s="4">
        <v>96.9</v>
      </c>
    </row>
    <row r="414" spans="1:5" x14ac:dyDescent="0.35">
      <c r="A414" s="1" t="s">
        <v>103</v>
      </c>
      <c r="B414" s="1" t="s">
        <v>102</v>
      </c>
      <c r="C414" s="1" t="s">
        <v>9</v>
      </c>
      <c r="D414" s="2">
        <v>2017</v>
      </c>
      <c r="E414" s="4">
        <v>133.80000000000001</v>
      </c>
    </row>
    <row r="415" spans="1:5" x14ac:dyDescent="0.35">
      <c r="A415" s="1" t="s">
        <v>103</v>
      </c>
      <c r="B415" s="1" t="s">
        <v>102</v>
      </c>
      <c r="C415" s="1" t="s">
        <v>10</v>
      </c>
      <c r="D415" s="2">
        <v>2008</v>
      </c>
      <c r="E415" s="4">
        <v>652.4</v>
      </c>
    </row>
    <row r="416" spans="1:5" x14ac:dyDescent="0.35">
      <c r="A416" s="1" t="s">
        <v>103</v>
      </c>
      <c r="B416" s="1" t="s">
        <v>102</v>
      </c>
      <c r="C416" s="1" t="s">
        <v>10</v>
      </c>
      <c r="D416" s="2">
        <v>2017</v>
      </c>
      <c r="E416" s="4">
        <v>396.3</v>
      </c>
    </row>
    <row r="417" spans="1:5" x14ac:dyDescent="0.35">
      <c r="A417" s="1" t="s">
        <v>103</v>
      </c>
      <c r="B417" s="1" t="s">
        <v>102</v>
      </c>
      <c r="C417" s="1" t="s">
        <v>11</v>
      </c>
      <c r="D417" s="2">
        <v>2008</v>
      </c>
      <c r="E417" s="4">
        <v>271</v>
      </c>
    </row>
    <row r="418" spans="1:5" x14ac:dyDescent="0.35">
      <c r="A418" s="1" t="s">
        <v>103</v>
      </c>
      <c r="B418" s="1" t="s">
        <v>102</v>
      </c>
      <c r="C418" s="1" t="s">
        <v>11</v>
      </c>
      <c r="D418" s="2">
        <v>2017</v>
      </c>
      <c r="E418" s="4">
        <v>312.60000000000002</v>
      </c>
    </row>
    <row r="419" spans="1:5" x14ac:dyDescent="0.35">
      <c r="A419" s="1" t="s">
        <v>103</v>
      </c>
      <c r="B419" s="1" t="s">
        <v>102</v>
      </c>
      <c r="C419" s="1" t="s">
        <v>12</v>
      </c>
      <c r="D419" s="2">
        <v>2008</v>
      </c>
      <c r="E419" s="4">
        <v>74.7</v>
      </c>
    </row>
    <row r="420" spans="1:5" x14ac:dyDescent="0.35">
      <c r="A420" s="1" t="s">
        <v>103</v>
      </c>
      <c r="B420" s="1" t="s">
        <v>102</v>
      </c>
      <c r="C420" s="1" t="s">
        <v>12</v>
      </c>
      <c r="D420" s="2">
        <v>2017</v>
      </c>
      <c r="E420" s="4">
        <v>105.9</v>
      </c>
    </row>
    <row r="421" spans="1:5" x14ac:dyDescent="0.35">
      <c r="A421" s="1" t="s">
        <v>103</v>
      </c>
      <c r="B421" s="1" t="s">
        <v>102</v>
      </c>
      <c r="C421" s="1" t="s">
        <v>13</v>
      </c>
      <c r="D421" s="2">
        <v>2008</v>
      </c>
      <c r="E421" s="4">
        <v>90.4</v>
      </c>
    </row>
    <row r="422" spans="1:5" x14ac:dyDescent="0.35">
      <c r="A422" s="1" t="s">
        <v>103</v>
      </c>
      <c r="B422" s="1" t="s">
        <v>102</v>
      </c>
      <c r="C422" s="1" t="s">
        <v>13</v>
      </c>
      <c r="D422" s="2">
        <v>2017</v>
      </c>
      <c r="E422" s="4">
        <v>109.8</v>
      </c>
    </row>
    <row r="423" spans="1:5" x14ac:dyDescent="0.35">
      <c r="A423" s="1" t="s">
        <v>103</v>
      </c>
      <c r="B423" s="1" t="s">
        <v>102</v>
      </c>
      <c r="C423" s="1" t="s">
        <v>14</v>
      </c>
      <c r="D423" s="2">
        <v>2008</v>
      </c>
      <c r="E423" s="4">
        <v>160.80000000000001</v>
      </c>
    </row>
    <row r="424" spans="1:5" x14ac:dyDescent="0.35">
      <c r="A424" s="1" t="s">
        <v>103</v>
      </c>
      <c r="B424" s="1" t="s">
        <v>102</v>
      </c>
      <c r="C424" s="1" t="s">
        <v>14</v>
      </c>
      <c r="D424" s="2">
        <v>2017</v>
      </c>
      <c r="E424" s="4">
        <v>253.1</v>
      </c>
    </row>
    <row r="425" spans="1:5" x14ac:dyDescent="0.35">
      <c r="A425" s="1" t="s">
        <v>103</v>
      </c>
      <c r="B425" s="1" t="s">
        <v>102</v>
      </c>
      <c r="C425" s="1" t="s">
        <v>15</v>
      </c>
      <c r="D425" s="2">
        <v>2008</v>
      </c>
      <c r="E425" s="4">
        <v>86</v>
      </c>
    </row>
    <row r="426" spans="1:5" x14ac:dyDescent="0.35">
      <c r="A426" s="1" t="s">
        <v>103</v>
      </c>
      <c r="B426" s="1" t="s">
        <v>102</v>
      </c>
      <c r="C426" s="1" t="s">
        <v>15</v>
      </c>
      <c r="D426" s="2">
        <v>2017</v>
      </c>
      <c r="E426" s="4">
        <v>122.3</v>
      </c>
    </row>
    <row r="427" spans="1:5" x14ac:dyDescent="0.35">
      <c r="A427" s="1" t="s">
        <v>103</v>
      </c>
      <c r="B427" s="1" t="s">
        <v>102</v>
      </c>
      <c r="C427" s="1" t="s">
        <v>16</v>
      </c>
      <c r="D427" s="2">
        <v>2008</v>
      </c>
      <c r="E427" s="4">
        <v>36</v>
      </c>
    </row>
    <row r="428" spans="1:5" x14ac:dyDescent="0.35">
      <c r="A428" s="1" t="s">
        <v>103</v>
      </c>
      <c r="B428" s="1" t="s">
        <v>102</v>
      </c>
      <c r="C428" s="1" t="s">
        <v>16</v>
      </c>
      <c r="D428" s="2">
        <v>2017</v>
      </c>
      <c r="E428" s="4">
        <v>40.200000000000003</v>
      </c>
    </row>
    <row r="429" spans="1:5" x14ac:dyDescent="0.35">
      <c r="A429" s="1" t="s">
        <v>103</v>
      </c>
      <c r="B429" s="1" t="s">
        <v>102</v>
      </c>
      <c r="C429" s="1" t="s">
        <v>17</v>
      </c>
      <c r="D429" s="2">
        <v>2008</v>
      </c>
      <c r="E429" s="4">
        <v>401.8</v>
      </c>
    </row>
    <row r="430" spans="1:5" x14ac:dyDescent="0.35">
      <c r="A430" s="1" t="s">
        <v>103</v>
      </c>
      <c r="B430" s="1" t="s">
        <v>102</v>
      </c>
      <c r="C430" s="1" t="s">
        <v>17</v>
      </c>
      <c r="D430" s="2">
        <v>2017</v>
      </c>
      <c r="E430" s="4">
        <v>481.7</v>
      </c>
    </row>
    <row r="431" spans="1:5" x14ac:dyDescent="0.35">
      <c r="A431" s="1" t="s">
        <v>103</v>
      </c>
      <c r="B431" s="1" t="s">
        <v>102</v>
      </c>
      <c r="C431" s="1" t="s">
        <v>18</v>
      </c>
      <c r="D431" s="2">
        <v>2008</v>
      </c>
      <c r="E431" s="4">
        <v>159.80000000000001</v>
      </c>
    </row>
    <row r="432" spans="1:5" x14ac:dyDescent="0.35">
      <c r="A432" s="1" t="s">
        <v>103</v>
      </c>
      <c r="B432" s="1" t="s">
        <v>102</v>
      </c>
      <c r="C432" s="1" t="s">
        <v>18</v>
      </c>
      <c r="D432" s="2">
        <v>2017</v>
      </c>
      <c r="E432" s="4">
        <v>200.4</v>
      </c>
    </row>
    <row r="433" spans="1:5" x14ac:dyDescent="0.35">
      <c r="A433" s="1" t="s">
        <v>103</v>
      </c>
      <c r="B433" s="1" t="s">
        <v>102</v>
      </c>
      <c r="C433" s="1" t="s">
        <v>19</v>
      </c>
      <c r="D433" s="2">
        <v>2008</v>
      </c>
      <c r="E433" s="4">
        <v>33.6</v>
      </c>
    </row>
    <row r="434" spans="1:5" x14ac:dyDescent="0.35">
      <c r="A434" s="1" t="s">
        <v>103</v>
      </c>
      <c r="B434" s="1" t="s">
        <v>102</v>
      </c>
      <c r="C434" s="1" t="s">
        <v>19</v>
      </c>
      <c r="D434" s="2">
        <v>2017</v>
      </c>
      <c r="E434" s="4">
        <v>38.799999999999997</v>
      </c>
    </row>
    <row r="435" spans="1:5" x14ac:dyDescent="0.35">
      <c r="A435" s="1" t="s">
        <v>103</v>
      </c>
      <c r="B435" s="1" t="s">
        <v>102</v>
      </c>
      <c r="C435" s="1" t="s">
        <v>20</v>
      </c>
      <c r="D435" s="2">
        <v>2008</v>
      </c>
      <c r="E435" s="4">
        <v>81.2</v>
      </c>
    </row>
    <row r="436" spans="1:5" x14ac:dyDescent="0.35">
      <c r="A436" s="1" t="s">
        <v>103</v>
      </c>
      <c r="B436" s="1" t="s">
        <v>102</v>
      </c>
      <c r="C436" s="1" t="s">
        <v>20</v>
      </c>
      <c r="D436" s="2">
        <v>2017</v>
      </c>
      <c r="E436" s="4">
        <v>72.3</v>
      </c>
    </row>
    <row r="437" spans="1:5" x14ac:dyDescent="0.35">
      <c r="A437" s="1" t="s">
        <v>103</v>
      </c>
      <c r="B437" s="1" t="s">
        <v>102</v>
      </c>
      <c r="C437" s="1" t="s">
        <v>21</v>
      </c>
      <c r="D437" s="2">
        <v>2008</v>
      </c>
      <c r="E437" s="4">
        <v>49.7</v>
      </c>
    </row>
    <row r="438" spans="1:5" x14ac:dyDescent="0.35">
      <c r="A438" s="1" t="s">
        <v>103</v>
      </c>
      <c r="B438" s="1" t="s">
        <v>102</v>
      </c>
      <c r="C438" s="1" t="s">
        <v>21</v>
      </c>
      <c r="D438" s="2">
        <v>2017</v>
      </c>
      <c r="E438" s="4">
        <v>61.3</v>
      </c>
    </row>
    <row r="439" spans="1:5" x14ac:dyDescent="0.35">
      <c r="A439" s="1" t="s">
        <v>103</v>
      </c>
      <c r="B439" s="1" t="s">
        <v>102</v>
      </c>
      <c r="C439" s="1" t="s">
        <v>22</v>
      </c>
      <c r="D439" s="2">
        <v>2008</v>
      </c>
      <c r="E439" s="4">
        <v>116.4</v>
      </c>
    </row>
    <row r="440" spans="1:5" x14ac:dyDescent="0.35">
      <c r="A440" s="1" t="s">
        <v>103</v>
      </c>
      <c r="B440" s="1" t="s">
        <v>102</v>
      </c>
      <c r="C440" s="1" t="s">
        <v>22</v>
      </c>
      <c r="D440" s="2">
        <v>2017</v>
      </c>
      <c r="E440" s="4">
        <v>141.30000000000001</v>
      </c>
    </row>
    <row r="441" spans="1:5" x14ac:dyDescent="0.35">
      <c r="A441" s="1" t="s">
        <v>103</v>
      </c>
      <c r="B441" s="1" t="s">
        <v>102</v>
      </c>
      <c r="C441" s="1" t="s">
        <v>23</v>
      </c>
      <c r="D441" s="2">
        <v>2008</v>
      </c>
      <c r="E441" s="4">
        <v>117</v>
      </c>
    </row>
    <row r="442" spans="1:5" x14ac:dyDescent="0.35">
      <c r="A442" s="1" t="s">
        <v>103</v>
      </c>
      <c r="B442" s="1" t="s">
        <v>102</v>
      </c>
      <c r="C442" s="1" t="s">
        <v>23</v>
      </c>
      <c r="D442" s="2">
        <v>2017</v>
      </c>
      <c r="E442" s="4">
        <v>144.30000000000001</v>
      </c>
    </row>
    <row r="443" spans="1:5" x14ac:dyDescent="0.35">
      <c r="A443" s="1" t="s">
        <v>103</v>
      </c>
      <c r="B443" s="1" t="s">
        <v>102</v>
      </c>
      <c r="C443" s="1" t="s">
        <v>24</v>
      </c>
      <c r="D443" s="2">
        <v>2008</v>
      </c>
      <c r="E443" s="4">
        <v>92.3</v>
      </c>
    </row>
    <row r="444" spans="1:5" x14ac:dyDescent="0.35">
      <c r="A444" s="1" t="s">
        <v>103</v>
      </c>
      <c r="B444" s="1" t="s">
        <v>102</v>
      </c>
      <c r="C444" s="1" t="s">
        <v>24</v>
      </c>
      <c r="D444" s="2">
        <v>2017</v>
      </c>
      <c r="E444" s="4">
        <v>142.6</v>
      </c>
    </row>
    <row r="445" spans="1:5" x14ac:dyDescent="0.35">
      <c r="A445" s="1" t="s">
        <v>103</v>
      </c>
      <c r="B445" s="1" t="s">
        <v>102</v>
      </c>
      <c r="C445" s="1" t="s">
        <v>25</v>
      </c>
      <c r="D445" s="2">
        <v>2008</v>
      </c>
      <c r="E445" s="4">
        <v>0</v>
      </c>
    </row>
    <row r="446" spans="1:5" x14ac:dyDescent="0.35">
      <c r="A446" s="1" t="s">
        <v>103</v>
      </c>
      <c r="B446" s="1" t="s">
        <v>102</v>
      </c>
      <c r="C446" s="1" t="s">
        <v>25</v>
      </c>
      <c r="D446" s="2">
        <v>2017</v>
      </c>
      <c r="E446" s="4">
        <v>140.19999999999999</v>
      </c>
    </row>
    <row r="447" spans="1:5" x14ac:dyDescent="0.35">
      <c r="A447" s="1" t="s">
        <v>103</v>
      </c>
      <c r="B447" s="1" t="s">
        <v>102</v>
      </c>
      <c r="C447" s="1" t="s">
        <v>26</v>
      </c>
      <c r="D447" s="2">
        <v>2008</v>
      </c>
      <c r="E447" s="4">
        <v>104.1</v>
      </c>
    </row>
    <row r="448" spans="1:5" x14ac:dyDescent="0.35">
      <c r="A448" s="1" t="s">
        <v>103</v>
      </c>
      <c r="B448" s="1" t="s">
        <v>102</v>
      </c>
      <c r="C448" s="1" t="s">
        <v>26</v>
      </c>
      <c r="D448" s="2">
        <v>2017</v>
      </c>
      <c r="E448" s="4">
        <v>113.3</v>
      </c>
    </row>
    <row r="449" spans="1:5" x14ac:dyDescent="0.35">
      <c r="A449" s="1" t="s">
        <v>103</v>
      </c>
      <c r="B449" s="1" t="s">
        <v>102</v>
      </c>
      <c r="C449" s="1" t="s">
        <v>27</v>
      </c>
      <c r="D449" s="2">
        <v>2008</v>
      </c>
      <c r="E449" s="4">
        <v>216.6</v>
      </c>
    </row>
    <row r="450" spans="1:5" x14ac:dyDescent="0.35">
      <c r="A450" s="1" t="s">
        <v>103</v>
      </c>
      <c r="B450" s="1" t="s">
        <v>102</v>
      </c>
      <c r="C450" s="1" t="s">
        <v>27</v>
      </c>
      <c r="D450" s="2">
        <v>2017</v>
      </c>
      <c r="E450" s="4">
        <v>255</v>
      </c>
    </row>
    <row r="451" spans="1:5" x14ac:dyDescent="0.35">
      <c r="A451" s="1" t="s">
        <v>103</v>
      </c>
      <c r="B451" s="1" t="s">
        <v>102</v>
      </c>
      <c r="C451" s="1" t="s">
        <v>28</v>
      </c>
      <c r="D451" s="2">
        <v>2008</v>
      </c>
      <c r="E451" s="4">
        <v>131.9</v>
      </c>
    </row>
    <row r="452" spans="1:5" x14ac:dyDescent="0.35">
      <c r="A452" s="1" t="s">
        <v>103</v>
      </c>
      <c r="B452" s="1" t="s">
        <v>102</v>
      </c>
      <c r="C452" s="1" t="s">
        <v>28</v>
      </c>
      <c r="D452" s="2">
        <v>2017</v>
      </c>
      <c r="E452" s="4">
        <v>171.8</v>
      </c>
    </row>
    <row r="453" spans="1:5" x14ac:dyDescent="0.35">
      <c r="A453" s="1" t="s">
        <v>103</v>
      </c>
      <c r="B453" s="1" t="s">
        <v>102</v>
      </c>
      <c r="C453" s="1" t="s">
        <v>29</v>
      </c>
      <c r="D453" s="2">
        <v>2008</v>
      </c>
      <c r="E453" s="4">
        <v>136.4</v>
      </c>
    </row>
    <row r="454" spans="1:5" x14ac:dyDescent="0.35">
      <c r="A454" s="1" t="s">
        <v>103</v>
      </c>
      <c r="B454" s="1" t="s">
        <v>102</v>
      </c>
      <c r="C454" s="1" t="s">
        <v>29</v>
      </c>
      <c r="D454" s="2">
        <v>2017</v>
      </c>
      <c r="E454" s="4">
        <v>217.6</v>
      </c>
    </row>
    <row r="455" spans="1:5" x14ac:dyDescent="0.35">
      <c r="A455" s="1" t="s">
        <v>103</v>
      </c>
      <c r="B455" s="1" t="s">
        <v>102</v>
      </c>
      <c r="C455" s="1" t="s">
        <v>30</v>
      </c>
      <c r="D455" s="2">
        <v>2008</v>
      </c>
      <c r="E455" s="4">
        <v>287</v>
      </c>
    </row>
    <row r="456" spans="1:5" x14ac:dyDescent="0.35">
      <c r="A456" s="1" t="s">
        <v>103</v>
      </c>
      <c r="B456" s="1" t="s">
        <v>102</v>
      </c>
      <c r="C456" s="1" t="s">
        <v>30</v>
      </c>
      <c r="D456" s="2">
        <v>2017</v>
      </c>
      <c r="E456" s="4">
        <v>419.9</v>
      </c>
    </row>
    <row r="457" spans="1:5" x14ac:dyDescent="0.35">
      <c r="A457" s="1" t="s">
        <v>103</v>
      </c>
      <c r="B457" s="1" t="s">
        <v>102</v>
      </c>
      <c r="C457" s="1" t="s">
        <v>31</v>
      </c>
      <c r="D457" s="2">
        <v>2008</v>
      </c>
      <c r="E457" s="4">
        <v>202</v>
      </c>
    </row>
    <row r="458" spans="1:5" x14ac:dyDescent="0.35">
      <c r="A458" s="1" t="s">
        <v>103</v>
      </c>
      <c r="B458" s="1" t="s">
        <v>102</v>
      </c>
      <c r="C458" s="1" t="s">
        <v>31</v>
      </c>
      <c r="D458" s="2">
        <v>2017</v>
      </c>
      <c r="E458" s="4">
        <v>237.9</v>
      </c>
    </row>
    <row r="459" spans="1:5" x14ac:dyDescent="0.35">
      <c r="A459" s="1" t="s">
        <v>103</v>
      </c>
      <c r="B459" s="1" t="s">
        <v>102</v>
      </c>
      <c r="C459" s="1" t="s">
        <v>32</v>
      </c>
      <c r="D459" s="2">
        <v>2008</v>
      </c>
      <c r="E459" s="4">
        <v>102.3</v>
      </c>
    </row>
    <row r="460" spans="1:5" x14ac:dyDescent="0.35">
      <c r="A460" s="1" t="s">
        <v>103</v>
      </c>
      <c r="B460" s="1" t="s">
        <v>102</v>
      </c>
      <c r="C460" s="1" t="s">
        <v>32</v>
      </c>
      <c r="D460" s="2">
        <v>2017</v>
      </c>
      <c r="E460" s="4">
        <v>113.8</v>
      </c>
    </row>
    <row r="461" spans="1:5" x14ac:dyDescent="0.35">
      <c r="A461" s="1" t="s">
        <v>103</v>
      </c>
      <c r="B461" s="1" t="s">
        <v>102</v>
      </c>
      <c r="C461" s="1" t="s">
        <v>33</v>
      </c>
      <c r="D461" s="2">
        <v>2008</v>
      </c>
      <c r="E461" s="4">
        <v>189.2</v>
      </c>
    </row>
    <row r="462" spans="1:5" x14ac:dyDescent="0.35">
      <c r="A462" s="1" t="s">
        <v>103</v>
      </c>
      <c r="B462" s="1" t="s">
        <v>102</v>
      </c>
      <c r="C462" s="1" t="s">
        <v>33</v>
      </c>
      <c r="D462" s="2">
        <v>2017</v>
      </c>
      <c r="E462" s="4">
        <v>199</v>
      </c>
    </row>
    <row r="463" spans="1:5" x14ac:dyDescent="0.35">
      <c r="A463" s="1" t="s">
        <v>103</v>
      </c>
      <c r="B463" s="1" t="s">
        <v>102</v>
      </c>
      <c r="C463" s="1" t="s">
        <v>34</v>
      </c>
      <c r="D463" s="2">
        <v>2008</v>
      </c>
      <c r="E463" s="4">
        <v>63</v>
      </c>
    </row>
    <row r="464" spans="1:5" x14ac:dyDescent="0.35">
      <c r="A464" s="1" t="s">
        <v>103</v>
      </c>
      <c r="B464" s="1" t="s">
        <v>102</v>
      </c>
      <c r="C464" s="1" t="s">
        <v>34</v>
      </c>
      <c r="D464" s="2">
        <v>2017</v>
      </c>
      <c r="E464" s="4">
        <v>105.3</v>
      </c>
    </row>
    <row r="465" spans="1:5" x14ac:dyDescent="0.35">
      <c r="A465" s="1" t="s">
        <v>103</v>
      </c>
      <c r="B465" s="1" t="s">
        <v>102</v>
      </c>
      <c r="C465" s="1" t="s">
        <v>35</v>
      </c>
      <c r="D465" s="2">
        <v>2008</v>
      </c>
      <c r="E465" s="4">
        <v>293</v>
      </c>
    </row>
    <row r="466" spans="1:5" x14ac:dyDescent="0.35">
      <c r="A466" s="1" t="s">
        <v>103</v>
      </c>
      <c r="B466" s="1" t="s">
        <v>102</v>
      </c>
      <c r="C466" s="1" t="s">
        <v>35</v>
      </c>
      <c r="D466" s="2">
        <v>2017</v>
      </c>
      <c r="E466" s="4">
        <v>331</v>
      </c>
    </row>
    <row r="467" spans="1:5" x14ac:dyDescent="0.35">
      <c r="A467" s="1" t="s">
        <v>103</v>
      </c>
      <c r="B467" s="1" t="s">
        <v>102</v>
      </c>
      <c r="C467" s="1" t="s">
        <v>36</v>
      </c>
      <c r="D467" s="2">
        <v>2008</v>
      </c>
      <c r="E467" s="4">
        <v>46</v>
      </c>
    </row>
    <row r="468" spans="1:5" x14ac:dyDescent="0.35">
      <c r="A468" s="1" t="s">
        <v>103</v>
      </c>
      <c r="B468" s="1" t="s">
        <v>102</v>
      </c>
      <c r="C468" s="1" t="s">
        <v>36</v>
      </c>
      <c r="D468" s="2">
        <v>2017</v>
      </c>
      <c r="E468" s="4">
        <v>56.9</v>
      </c>
    </row>
    <row r="469" spans="1:5" x14ac:dyDescent="0.35">
      <c r="A469" s="1" t="s">
        <v>103</v>
      </c>
      <c r="B469" s="1" t="s">
        <v>102</v>
      </c>
      <c r="C469" s="1" t="s">
        <v>37</v>
      </c>
      <c r="D469" s="2">
        <v>2008</v>
      </c>
      <c r="E469" s="4">
        <v>109.5</v>
      </c>
    </row>
    <row r="470" spans="1:5" x14ac:dyDescent="0.35">
      <c r="A470" s="1" t="s">
        <v>103</v>
      </c>
      <c r="B470" s="1" t="s">
        <v>102</v>
      </c>
      <c r="C470" s="1" t="s">
        <v>37</v>
      </c>
      <c r="D470" s="2">
        <v>2017</v>
      </c>
      <c r="E470" s="4">
        <v>134</v>
      </c>
    </row>
    <row r="471" spans="1:5" x14ac:dyDescent="0.35">
      <c r="A471" s="1" t="s">
        <v>103</v>
      </c>
      <c r="B471" s="1" t="s">
        <v>102</v>
      </c>
      <c r="C471" s="1" t="s">
        <v>38</v>
      </c>
      <c r="D471" s="2">
        <v>2008</v>
      </c>
      <c r="E471" s="4">
        <v>288</v>
      </c>
    </row>
    <row r="472" spans="1:5" x14ac:dyDescent="0.35">
      <c r="A472" s="1" t="s">
        <v>103</v>
      </c>
      <c r="B472" s="1" t="s">
        <v>102</v>
      </c>
      <c r="C472" s="1" t="s">
        <v>38</v>
      </c>
      <c r="D472" s="2">
        <v>2017</v>
      </c>
      <c r="E472" s="4">
        <v>315.3</v>
      </c>
    </row>
    <row r="473" spans="1:5" x14ac:dyDescent="0.35">
      <c r="A473" s="1" t="s">
        <v>103</v>
      </c>
      <c r="B473" s="1" t="s">
        <v>102</v>
      </c>
      <c r="C473" s="1" t="s">
        <v>39</v>
      </c>
      <c r="D473" s="2">
        <v>2008</v>
      </c>
      <c r="E473" s="4">
        <v>281.3</v>
      </c>
    </row>
    <row r="474" spans="1:5" x14ac:dyDescent="0.35">
      <c r="A474" s="1" t="s">
        <v>103</v>
      </c>
      <c r="B474" s="1" t="s">
        <v>102</v>
      </c>
      <c r="C474" s="1" t="s">
        <v>39</v>
      </c>
      <c r="D474" s="2">
        <v>2017</v>
      </c>
      <c r="E474" s="4">
        <v>306.60000000000002</v>
      </c>
    </row>
    <row r="475" spans="1:5" x14ac:dyDescent="0.35">
      <c r="A475" s="1" t="s">
        <v>103</v>
      </c>
      <c r="B475" s="1" t="s">
        <v>102</v>
      </c>
      <c r="C475" s="1" t="s">
        <v>40</v>
      </c>
      <c r="D475" s="2">
        <v>2008</v>
      </c>
      <c r="E475" s="4">
        <v>177.4</v>
      </c>
    </row>
    <row r="476" spans="1:5" x14ac:dyDescent="0.35">
      <c r="A476" s="1" t="s">
        <v>103</v>
      </c>
      <c r="B476" s="1" t="s">
        <v>102</v>
      </c>
      <c r="C476" s="1" t="s">
        <v>40</v>
      </c>
      <c r="D476" s="2">
        <v>2017</v>
      </c>
      <c r="E476" s="4">
        <v>218.8</v>
      </c>
    </row>
    <row r="477" spans="1:5" x14ac:dyDescent="0.35">
      <c r="A477" s="1" t="s">
        <v>103</v>
      </c>
      <c r="B477" s="1" t="s">
        <v>102</v>
      </c>
      <c r="C477" s="1" t="s">
        <v>41</v>
      </c>
      <c r="D477" s="2">
        <v>2008</v>
      </c>
      <c r="E477" s="4">
        <v>283</v>
      </c>
    </row>
    <row r="478" spans="1:5" x14ac:dyDescent="0.35">
      <c r="A478" s="1" t="s">
        <v>103</v>
      </c>
      <c r="B478" s="1" t="s">
        <v>102</v>
      </c>
      <c r="C478" s="1" t="s">
        <v>41</v>
      </c>
      <c r="D478" s="2">
        <v>2017</v>
      </c>
      <c r="E478" s="4">
        <v>266.89999999999998</v>
      </c>
    </row>
    <row r="479" spans="1:5" x14ac:dyDescent="0.35">
      <c r="A479" s="1" t="s">
        <v>103</v>
      </c>
      <c r="B479" s="1" t="s">
        <v>102</v>
      </c>
      <c r="C479" s="1" t="s">
        <v>42</v>
      </c>
      <c r="D479" s="2">
        <v>2008</v>
      </c>
      <c r="E479" s="4">
        <v>289.8</v>
      </c>
    </row>
    <row r="480" spans="1:5" x14ac:dyDescent="0.35">
      <c r="A480" s="1" t="s">
        <v>103</v>
      </c>
      <c r="B480" s="1" t="s">
        <v>102</v>
      </c>
      <c r="C480" s="1" t="s">
        <v>42</v>
      </c>
      <c r="D480" s="2">
        <v>2017</v>
      </c>
      <c r="E480" s="4">
        <v>392.9</v>
      </c>
    </row>
    <row r="481" spans="1:5" x14ac:dyDescent="0.35">
      <c r="A481" s="1" t="s">
        <v>103</v>
      </c>
      <c r="B481" s="1" t="s">
        <v>102</v>
      </c>
      <c r="C481" s="1" t="s">
        <v>43</v>
      </c>
      <c r="D481" s="2">
        <v>2008</v>
      </c>
      <c r="E481" s="4">
        <v>128.30000000000001</v>
      </c>
    </row>
    <row r="482" spans="1:5" x14ac:dyDescent="0.35">
      <c r="A482" s="1" t="s">
        <v>103</v>
      </c>
      <c r="B482" s="1" t="s">
        <v>102</v>
      </c>
      <c r="C482" s="1" t="s">
        <v>43</v>
      </c>
      <c r="D482" s="2">
        <v>2017</v>
      </c>
      <c r="E482" s="4">
        <v>179.7</v>
      </c>
    </row>
    <row r="483" spans="1:5" x14ac:dyDescent="0.35">
      <c r="A483" s="1" t="s">
        <v>103</v>
      </c>
      <c r="B483" s="1" t="s">
        <v>102</v>
      </c>
      <c r="C483" s="1" t="s">
        <v>44</v>
      </c>
      <c r="D483" s="2">
        <v>2008</v>
      </c>
      <c r="E483" s="4">
        <v>107</v>
      </c>
    </row>
    <row r="484" spans="1:5" x14ac:dyDescent="0.35">
      <c r="A484" s="1" t="s">
        <v>103</v>
      </c>
      <c r="B484" s="1" t="s">
        <v>102</v>
      </c>
      <c r="C484" s="1" t="s">
        <v>44</v>
      </c>
      <c r="D484" s="2">
        <v>2017</v>
      </c>
      <c r="E484" s="4">
        <v>105.7</v>
      </c>
    </row>
    <row r="485" spans="1:5" x14ac:dyDescent="0.35">
      <c r="A485" s="1" t="s">
        <v>103</v>
      </c>
      <c r="B485" s="1" t="s">
        <v>102</v>
      </c>
      <c r="C485" s="1" t="s">
        <v>45</v>
      </c>
      <c r="D485" s="2">
        <v>2008</v>
      </c>
      <c r="E485" s="4">
        <v>330</v>
      </c>
    </row>
    <row r="486" spans="1:5" x14ac:dyDescent="0.35">
      <c r="A486" s="1" t="s">
        <v>103</v>
      </c>
      <c r="B486" s="1" t="s">
        <v>102</v>
      </c>
      <c r="C486" s="1" t="s">
        <v>45</v>
      </c>
      <c r="D486" s="2">
        <v>2017</v>
      </c>
      <c r="E486" s="4">
        <v>384.7</v>
      </c>
    </row>
    <row r="487" spans="1:5" x14ac:dyDescent="0.35">
      <c r="A487" s="1" t="s">
        <v>103</v>
      </c>
      <c r="B487" s="1" t="s">
        <v>102</v>
      </c>
      <c r="C487" s="1" t="s">
        <v>46</v>
      </c>
      <c r="D487" s="2">
        <v>2008</v>
      </c>
      <c r="E487" s="4">
        <v>116.3</v>
      </c>
    </row>
    <row r="488" spans="1:5" x14ac:dyDescent="0.35">
      <c r="A488" s="1" t="s">
        <v>103</v>
      </c>
      <c r="B488" s="1" t="s">
        <v>102</v>
      </c>
      <c r="C488" s="1" t="s">
        <v>46</v>
      </c>
      <c r="D488" s="2">
        <v>2017</v>
      </c>
      <c r="E488" s="4">
        <v>146.5</v>
      </c>
    </row>
    <row r="489" spans="1:5" x14ac:dyDescent="0.35">
      <c r="A489" s="1" t="s">
        <v>103</v>
      </c>
      <c r="B489" s="1" t="s">
        <v>102</v>
      </c>
      <c r="C489" s="1" t="s">
        <v>47</v>
      </c>
      <c r="D489" s="2">
        <v>2008</v>
      </c>
      <c r="E489" s="4">
        <v>79.8</v>
      </c>
    </row>
    <row r="490" spans="1:5" x14ac:dyDescent="0.35">
      <c r="A490" s="1" t="s">
        <v>103</v>
      </c>
      <c r="B490" s="1" t="s">
        <v>102</v>
      </c>
      <c r="C490" s="1" t="s">
        <v>47</v>
      </c>
      <c r="D490" s="2">
        <v>2017</v>
      </c>
      <c r="E490" s="4">
        <v>87.8</v>
      </c>
    </row>
    <row r="491" spans="1:5" x14ac:dyDescent="0.35">
      <c r="A491" s="1" t="s">
        <v>103</v>
      </c>
      <c r="B491" s="1" t="s">
        <v>102</v>
      </c>
      <c r="C491" s="1" t="s">
        <v>48</v>
      </c>
      <c r="D491" s="2">
        <v>2008</v>
      </c>
      <c r="E491" s="4">
        <v>208.6</v>
      </c>
    </row>
    <row r="492" spans="1:5" x14ac:dyDescent="0.35">
      <c r="A492" s="1" t="s">
        <v>103</v>
      </c>
      <c r="B492" s="1" t="s">
        <v>102</v>
      </c>
      <c r="C492" s="1" t="s">
        <v>48</v>
      </c>
      <c r="D492" s="2">
        <v>2017</v>
      </c>
      <c r="E492" s="4">
        <v>245.8</v>
      </c>
    </row>
    <row r="493" spans="1:5" x14ac:dyDescent="0.35">
      <c r="A493" s="1" t="s">
        <v>103</v>
      </c>
      <c r="B493" s="1" t="s">
        <v>102</v>
      </c>
      <c r="C493" s="1" t="s">
        <v>49</v>
      </c>
      <c r="D493" s="2">
        <v>2008</v>
      </c>
      <c r="E493" s="4">
        <v>210.9</v>
      </c>
    </row>
    <row r="494" spans="1:5" x14ac:dyDescent="0.35">
      <c r="A494" s="1" t="s">
        <v>103</v>
      </c>
      <c r="B494" s="1" t="s">
        <v>102</v>
      </c>
      <c r="C494" s="1" t="s">
        <v>49</v>
      </c>
      <c r="D494" s="2">
        <v>2017</v>
      </c>
      <c r="E494" s="4">
        <v>204.1</v>
      </c>
    </row>
    <row r="495" spans="1:5" x14ac:dyDescent="0.35">
      <c r="A495" s="1" t="s">
        <v>103</v>
      </c>
      <c r="B495" s="1" t="s">
        <v>102</v>
      </c>
      <c r="C495" s="1" t="s">
        <v>50</v>
      </c>
      <c r="D495" s="2">
        <v>2008</v>
      </c>
      <c r="E495" s="4">
        <v>285.5</v>
      </c>
    </row>
    <row r="496" spans="1:5" x14ac:dyDescent="0.35">
      <c r="A496" s="1" t="s">
        <v>103</v>
      </c>
      <c r="B496" s="1" t="s">
        <v>102</v>
      </c>
      <c r="C496" s="1" t="s">
        <v>50</v>
      </c>
      <c r="D496" s="2">
        <v>2017</v>
      </c>
      <c r="E496" s="4">
        <v>300.39999999999998</v>
      </c>
    </row>
    <row r="497" spans="1:5" x14ac:dyDescent="0.35">
      <c r="A497" s="1" t="s">
        <v>103</v>
      </c>
      <c r="B497" s="1" t="s">
        <v>102</v>
      </c>
      <c r="C497" s="1" t="s">
        <v>51</v>
      </c>
      <c r="D497" s="2">
        <v>2008</v>
      </c>
      <c r="E497" s="4">
        <v>87</v>
      </c>
    </row>
    <row r="498" spans="1:5" x14ac:dyDescent="0.35">
      <c r="A498" s="1" t="s">
        <v>103</v>
      </c>
      <c r="B498" s="1" t="s">
        <v>102</v>
      </c>
      <c r="C498" s="1" t="s">
        <v>51</v>
      </c>
      <c r="D498" s="2">
        <v>2017</v>
      </c>
      <c r="E498" s="4">
        <v>125.3</v>
      </c>
    </row>
    <row r="499" spans="1:5" x14ac:dyDescent="0.35">
      <c r="A499" s="1" t="s">
        <v>103</v>
      </c>
      <c r="B499" s="1" t="s">
        <v>102</v>
      </c>
      <c r="C499" s="1" t="s">
        <v>52</v>
      </c>
      <c r="D499" s="2">
        <v>2008</v>
      </c>
      <c r="E499" s="4">
        <v>101.3</v>
      </c>
    </row>
    <row r="500" spans="1:5" x14ac:dyDescent="0.35">
      <c r="A500" s="1" t="s">
        <v>103</v>
      </c>
      <c r="B500" s="1" t="s">
        <v>102</v>
      </c>
      <c r="C500" s="1" t="s">
        <v>52</v>
      </c>
      <c r="D500" s="2">
        <v>2017</v>
      </c>
      <c r="E500" s="4">
        <v>107.7</v>
      </c>
    </row>
    <row r="501" spans="1:5" x14ac:dyDescent="0.35">
      <c r="A501" s="1" t="s">
        <v>103</v>
      </c>
      <c r="B501" s="1" t="s">
        <v>102</v>
      </c>
      <c r="C501" s="1" t="s">
        <v>53</v>
      </c>
      <c r="D501" s="2">
        <v>2008</v>
      </c>
      <c r="E501" s="4">
        <v>172.4</v>
      </c>
    </row>
    <row r="502" spans="1:5" x14ac:dyDescent="0.35">
      <c r="A502" s="1" t="s">
        <v>103</v>
      </c>
      <c r="B502" s="1" t="s">
        <v>102</v>
      </c>
      <c r="C502" s="1" t="s">
        <v>53</v>
      </c>
      <c r="D502" s="2">
        <v>2017</v>
      </c>
      <c r="E502" s="4">
        <v>155.9</v>
      </c>
    </row>
    <row r="503" spans="1:5" x14ac:dyDescent="0.35">
      <c r="A503" s="1" t="s">
        <v>103</v>
      </c>
      <c r="B503" s="1" t="s">
        <v>102</v>
      </c>
      <c r="C503" s="1" t="s">
        <v>54</v>
      </c>
      <c r="D503" s="2">
        <v>2008</v>
      </c>
      <c r="E503" s="4">
        <v>126</v>
      </c>
    </row>
    <row r="504" spans="1:5" x14ac:dyDescent="0.35">
      <c r="A504" s="1" t="s">
        <v>103</v>
      </c>
      <c r="B504" s="1" t="s">
        <v>102</v>
      </c>
      <c r="C504" s="1" t="s">
        <v>54</v>
      </c>
      <c r="D504" s="2">
        <v>2017</v>
      </c>
      <c r="E504" s="4">
        <v>126.7</v>
      </c>
    </row>
    <row r="505" spans="1:5" x14ac:dyDescent="0.35">
      <c r="A505" s="1" t="s">
        <v>103</v>
      </c>
      <c r="B505" s="1" t="s">
        <v>102</v>
      </c>
      <c r="C505" s="1" t="s">
        <v>55</v>
      </c>
      <c r="D505" s="2">
        <v>2008</v>
      </c>
      <c r="E505" s="4">
        <v>123.4</v>
      </c>
    </row>
    <row r="506" spans="1:5" x14ac:dyDescent="0.35">
      <c r="A506" s="1" t="s">
        <v>103</v>
      </c>
      <c r="B506" s="1" t="s">
        <v>102</v>
      </c>
      <c r="C506" s="1" t="s">
        <v>55</v>
      </c>
      <c r="D506" s="2">
        <v>2017</v>
      </c>
      <c r="E506" s="4">
        <v>197</v>
      </c>
    </row>
    <row r="507" spans="1:5" x14ac:dyDescent="0.35">
      <c r="A507" s="1" t="s">
        <v>103</v>
      </c>
      <c r="B507" s="1" t="s">
        <v>102</v>
      </c>
      <c r="C507" s="1" t="s">
        <v>56</v>
      </c>
      <c r="D507" s="2">
        <v>2008</v>
      </c>
      <c r="E507" s="4">
        <v>733</v>
      </c>
    </row>
    <row r="508" spans="1:5" x14ac:dyDescent="0.35">
      <c r="A508" s="1" t="s">
        <v>103</v>
      </c>
      <c r="B508" s="1" t="s">
        <v>102</v>
      </c>
      <c r="C508" s="1" t="s">
        <v>56</v>
      </c>
      <c r="D508" s="2">
        <v>2017</v>
      </c>
      <c r="E508" s="4">
        <v>828.5</v>
      </c>
    </row>
    <row r="509" spans="1:5" x14ac:dyDescent="0.35">
      <c r="A509" s="1" t="s">
        <v>103</v>
      </c>
      <c r="B509" s="1" t="s">
        <v>102</v>
      </c>
      <c r="C509" s="1" t="s">
        <v>57</v>
      </c>
      <c r="D509" s="2">
        <v>2008</v>
      </c>
      <c r="E509" s="4">
        <v>430.8</v>
      </c>
    </row>
    <row r="510" spans="1:5" x14ac:dyDescent="0.35">
      <c r="A510" s="1" t="s">
        <v>103</v>
      </c>
      <c r="B510" s="1" t="s">
        <v>102</v>
      </c>
      <c r="C510" s="1" t="s">
        <v>57</v>
      </c>
      <c r="D510" s="2">
        <v>2017</v>
      </c>
      <c r="E510" s="4">
        <v>337.2</v>
      </c>
    </row>
    <row r="511" spans="1:5" x14ac:dyDescent="0.35">
      <c r="A511" s="1" t="s">
        <v>103</v>
      </c>
      <c r="B511" s="1" t="s">
        <v>102</v>
      </c>
      <c r="C511" s="1" t="s">
        <v>58</v>
      </c>
      <c r="D511" s="2">
        <v>2008</v>
      </c>
      <c r="E511" s="4">
        <v>56.8</v>
      </c>
    </row>
    <row r="512" spans="1:5" x14ac:dyDescent="0.35">
      <c r="A512" s="1" t="s">
        <v>103</v>
      </c>
      <c r="B512" s="1" t="s">
        <v>102</v>
      </c>
      <c r="C512" s="1" t="s">
        <v>58</v>
      </c>
      <c r="D512" s="2">
        <v>2017</v>
      </c>
      <c r="E512" s="4">
        <v>55.1</v>
      </c>
    </row>
    <row r="513" spans="1:5" x14ac:dyDescent="0.35">
      <c r="A513" s="1" t="s">
        <v>103</v>
      </c>
      <c r="B513" s="1" t="s">
        <v>102</v>
      </c>
      <c r="C513" s="1" t="s">
        <v>59</v>
      </c>
      <c r="D513" s="2">
        <v>2008</v>
      </c>
      <c r="E513" s="4">
        <v>101</v>
      </c>
    </row>
    <row r="514" spans="1:5" x14ac:dyDescent="0.35">
      <c r="A514" s="1" t="s">
        <v>103</v>
      </c>
      <c r="B514" s="1" t="s">
        <v>102</v>
      </c>
      <c r="C514" s="1" t="s">
        <v>59</v>
      </c>
      <c r="D514" s="2">
        <v>2017</v>
      </c>
      <c r="E514" s="4">
        <v>101.3</v>
      </c>
    </row>
    <row r="515" spans="1:5" x14ac:dyDescent="0.35">
      <c r="A515" s="1" t="s">
        <v>103</v>
      </c>
      <c r="B515" s="1" t="s">
        <v>102</v>
      </c>
      <c r="C515" s="1" t="s">
        <v>60</v>
      </c>
      <c r="D515" s="2">
        <v>2008</v>
      </c>
      <c r="E515" s="4">
        <v>360.4</v>
      </c>
    </row>
    <row r="516" spans="1:5" x14ac:dyDescent="0.35">
      <c r="A516" s="1" t="s">
        <v>103</v>
      </c>
      <c r="B516" s="1" t="s">
        <v>102</v>
      </c>
      <c r="C516" s="1" t="s">
        <v>60</v>
      </c>
      <c r="D516" s="2">
        <v>2017</v>
      </c>
      <c r="E516" s="4">
        <v>478.6</v>
      </c>
    </row>
    <row r="517" spans="1:5" x14ac:dyDescent="0.35">
      <c r="A517" s="1" t="s">
        <v>103</v>
      </c>
      <c r="B517" s="1" t="s">
        <v>102</v>
      </c>
      <c r="C517" s="1" t="s">
        <v>61</v>
      </c>
      <c r="D517" s="2">
        <v>2008</v>
      </c>
      <c r="E517" s="4">
        <v>18.600000000000001</v>
      </c>
    </row>
    <row r="518" spans="1:5" x14ac:dyDescent="0.35">
      <c r="A518" s="1" t="s">
        <v>103</v>
      </c>
      <c r="B518" s="1" t="s">
        <v>102</v>
      </c>
      <c r="C518" s="1" t="s">
        <v>61</v>
      </c>
      <c r="D518" s="2">
        <v>2017</v>
      </c>
      <c r="E518" s="4">
        <v>20.100000000000001</v>
      </c>
    </row>
    <row r="519" spans="1:5" x14ac:dyDescent="0.35">
      <c r="A519" s="1" t="s">
        <v>103</v>
      </c>
      <c r="B519" s="1" t="s">
        <v>102</v>
      </c>
      <c r="C519" s="1" t="s">
        <v>62</v>
      </c>
      <c r="D519" s="2">
        <v>2008</v>
      </c>
      <c r="E519" s="4">
        <v>178.9</v>
      </c>
    </row>
    <row r="520" spans="1:5" x14ac:dyDescent="0.35">
      <c r="A520" s="1" t="s">
        <v>103</v>
      </c>
      <c r="B520" s="1" t="s">
        <v>102</v>
      </c>
      <c r="C520" s="1" t="s">
        <v>62</v>
      </c>
      <c r="D520" s="2">
        <v>2017</v>
      </c>
      <c r="E520" s="4">
        <v>239.2</v>
      </c>
    </row>
    <row r="521" spans="1:5" x14ac:dyDescent="0.35">
      <c r="A521" s="1" t="s">
        <v>103</v>
      </c>
      <c r="B521" s="1" t="s">
        <v>102</v>
      </c>
      <c r="C521" s="1" t="s">
        <v>63</v>
      </c>
      <c r="D521" s="2">
        <v>2008</v>
      </c>
      <c r="E521" s="4">
        <v>206.6</v>
      </c>
    </row>
    <row r="522" spans="1:5" x14ac:dyDescent="0.35">
      <c r="A522" s="1" t="s">
        <v>103</v>
      </c>
      <c r="B522" s="1" t="s">
        <v>102</v>
      </c>
      <c r="C522" s="1" t="s">
        <v>63</v>
      </c>
      <c r="D522" s="2">
        <v>2017</v>
      </c>
      <c r="E522" s="4">
        <v>243</v>
      </c>
    </row>
    <row r="523" spans="1:5" x14ac:dyDescent="0.35">
      <c r="A523" s="1" t="s">
        <v>103</v>
      </c>
      <c r="B523" s="1" t="s">
        <v>102</v>
      </c>
      <c r="C523" s="1" t="s">
        <v>64</v>
      </c>
      <c r="D523" s="2">
        <v>2008</v>
      </c>
      <c r="E523" s="4">
        <v>321.60000000000002</v>
      </c>
    </row>
    <row r="524" spans="1:5" x14ac:dyDescent="0.35">
      <c r="A524" s="1" t="s">
        <v>103</v>
      </c>
      <c r="B524" s="1" t="s">
        <v>102</v>
      </c>
      <c r="C524" s="1" t="s">
        <v>64</v>
      </c>
      <c r="D524" s="2">
        <v>2017</v>
      </c>
      <c r="E524" s="4">
        <v>369.7</v>
      </c>
    </row>
    <row r="525" spans="1:5" x14ac:dyDescent="0.35">
      <c r="A525" s="1" t="s">
        <v>103</v>
      </c>
      <c r="B525" s="1" t="s">
        <v>102</v>
      </c>
      <c r="C525" s="1" t="s">
        <v>65</v>
      </c>
      <c r="D525" s="2">
        <v>2008</v>
      </c>
      <c r="E525" s="4">
        <v>223</v>
      </c>
    </row>
    <row r="526" spans="1:5" x14ac:dyDescent="0.35">
      <c r="A526" s="1" t="s">
        <v>103</v>
      </c>
      <c r="B526" s="1" t="s">
        <v>102</v>
      </c>
      <c r="C526" s="1" t="s">
        <v>65</v>
      </c>
      <c r="D526" s="2">
        <v>2017</v>
      </c>
      <c r="E526" s="4">
        <v>381.3</v>
      </c>
    </row>
    <row r="527" spans="1:5" x14ac:dyDescent="0.35">
      <c r="A527" s="1" t="s">
        <v>103</v>
      </c>
      <c r="B527" s="1" t="s">
        <v>102</v>
      </c>
      <c r="C527" s="1" t="s">
        <v>66</v>
      </c>
      <c r="D527" s="2">
        <v>2008</v>
      </c>
      <c r="E527" s="4">
        <v>161.5</v>
      </c>
    </row>
    <row r="528" spans="1:5" x14ac:dyDescent="0.35">
      <c r="A528" s="1" t="s">
        <v>103</v>
      </c>
      <c r="B528" s="1" t="s">
        <v>102</v>
      </c>
      <c r="C528" s="1" t="s">
        <v>66</v>
      </c>
      <c r="D528" s="2">
        <v>2017</v>
      </c>
      <c r="E528" s="4">
        <v>221.7</v>
      </c>
    </row>
    <row r="529" spans="1:5" x14ac:dyDescent="0.35">
      <c r="A529" s="1" t="s">
        <v>103</v>
      </c>
      <c r="B529" s="1" t="s">
        <v>102</v>
      </c>
      <c r="C529" s="1" t="s">
        <v>67</v>
      </c>
      <c r="D529" s="2">
        <v>2008</v>
      </c>
      <c r="E529" s="4">
        <v>186</v>
      </c>
    </row>
    <row r="530" spans="1:5" x14ac:dyDescent="0.35">
      <c r="A530" s="1" t="s">
        <v>103</v>
      </c>
      <c r="B530" s="1" t="s">
        <v>102</v>
      </c>
      <c r="C530" s="1" t="s">
        <v>67</v>
      </c>
      <c r="D530" s="2">
        <v>2017</v>
      </c>
      <c r="E530" s="4">
        <v>254</v>
      </c>
    </row>
    <row r="531" spans="1:5" x14ac:dyDescent="0.35">
      <c r="A531" s="1" t="s">
        <v>103</v>
      </c>
      <c r="B531" s="1" t="s">
        <v>102</v>
      </c>
      <c r="C531" s="1" t="s">
        <v>68</v>
      </c>
      <c r="D531" s="2">
        <v>2008</v>
      </c>
      <c r="E531" s="4">
        <v>0</v>
      </c>
    </row>
    <row r="532" spans="1:5" x14ac:dyDescent="0.35">
      <c r="A532" s="1" t="s">
        <v>103</v>
      </c>
      <c r="B532" s="1" t="s">
        <v>102</v>
      </c>
      <c r="C532" s="1" t="s">
        <v>68</v>
      </c>
      <c r="D532" s="2">
        <v>2017</v>
      </c>
      <c r="E532" s="4">
        <v>196.3</v>
      </c>
    </row>
    <row r="533" spans="1:5" x14ac:dyDescent="0.35">
      <c r="A533" s="1" t="s">
        <v>103</v>
      </c>
      <c r="B533" s="1" t="s">
        <v>102</v>
      </c>
      <c r="C533" s="1" t="s">
        <v>69</v>
      </c>
      <c r="D533" s="2">
        <v>2008</v>
      </c>
      <c r="E533" s="4">
        <v>426.6</v>
      </c>
    </row>
    <row r="534" spans="1:5" x14ac:dyDescent="0.35">
      <c r="A534" s="1" t="s">
        <v>103</v>
      </c>
      <c r="B534" s="1" t="s">
        <v>102</v>
      </c>
      <c r="C534" s="1" t="s">
        <v>69</v>
      </c>
      <c r="D534" s="2">
        <v>2017</v>
      </c>
      <c r="E534" s="4">
        <v>421</v>
      </c>
    </row>
    <row r="535" spans="1:5" x14ac:dyDescent="0.35">
      <c r="A535" s="1" t="s">
        <v>103</v>
      </c>
      <c r="B535" s="1" t="s">
        <v>102</v>
      </c>
      <c r="C535" s="1" t="s">
        <v>70</v>
      </c>
      <c r="D535" s="2">
        <v>2008</v>
      </c>
      <c r="E535" s="4">
        <v>195.9</v>
      </c>
    </row>
    <row r="536" spans="1:5" x14ac:dyDescent="0.35">
      <c r="A536" s="1" t="s">
        <v>103</v>
      </c>
      <c r="B536" s="1" t="s">
        <v>102</v>
      </c>
      <c r="C536" s="1" t="s">
        <v>70</v>
      </c>
      <c r="D536" s="2">
        <v>2017</v>
      </c>
      <c r="E536" s="4">
        <v>305.10000000000002</v>
      </c>
    </row>
    <row r="537" spans="1:5" x14ac:dyDescent="0.35">
      <c r="A537" s="1" t="s">
        <v>103</v>
      </c>
      <c r="B537" s="1" t="s">
        <v>102</v>
      </c>
      <c r="C537" s="1" t="s">
        <v>71</v>
      </c>
      <c r="D537" s="2">
        <v>2008</v>
      </c>
      <c r="E537" s="4">
        <v>115</v>
      </c>
    </row>
    <row r="538" spans="1:5" x14ac:dyDescent="0.35">
      <c r="A538" s="1" t="s">
        <v>103</v>
      </c>
      <c r="B538" s="1" t="s">
        <v>102</v>
      </c>
      <c r="C538" s="1" t="s">
        <v>71</v>
      </c>
      <c r="D538" s="2">
        <v>2017</v>
      </c>
      <c r="E538" s="4">
        <v>132.1</v>
      </c>
    </row>
    <row r="539" spans="1:5" x14ac:dyDescent="0.35">
      <c r="A539" s="1" t="s">
        <v>103</v>
      </c>
      <c r="B539" s="1" t="s">
        <v>102</v>
      </c>
      <c r="C539" s="1" t="s">
        <v>72</v>
      </c>
      <c r="D539" s="2">
        <v>2008</v>
      </c>
      <c r="E539" s="4">
        <v>128.6</v>
      </c>
    </row>
    <row r="540" spans="1:5" x14ac:dyDescent="0.35">
      <c r="A540" s="1" t="s">
        <v>103</v>
      </c>
      <c r="B540" s="1" t="s">
        <v>102</v>
      </c>
      <c r="C540" s="1" t="s">
        <v>72</v>
      </c>
      <c r="D540" s="2">
        <v>2017</v>
      </c>
      <c r="E540" s="4">
        <v>231</v>
      </c>
    </row>
    <row r="541" spans="1:5" x14ac:dyDescent="0.35">
      <c r="A541" s="1" t="s">
        <v>103</v>
      </c>
      <c r="B541" s="1" t="s">
        <v>102</v>
      </c>
      <c r="C541" s="1" t="s">
        <v>73</v>
      </c>
      <c r="D541" s="2">
        <v>2008</v>
      </c>
      <c r="E541" s="4">
        <v>350</v>
      </c>
    </row>
    <row r="542" spans="1:5" x14ac:dyDescent="0.35">
      <c r="A542" s="1" t="s">
        <v>103</v>
      </c>
      <c r="B542" s="1" t="s">
        <v>102</v>
      </c>
      <c r="C542" s="1" t="s">
        <v>73</v>
      </c>
      <c r="D542" s="2">
        <v>2017</v>
      </c>
      <c r="E542" s="4">
        <v>414</v>
      </c>
    </row>
    <row r="543" spans="1:5" x14ac:dyDescent="0.35">
      <c r="A543" s="1" t="s">
        <v>103</v>
      </c>
      <c r="B543" s="1" t="s">
        <v>102</v>
      </c>
      <c r="C543" s="1" t="s">
        <v>74</v>
      </c>
      <c r="D543" s="2">
        <v>2008</v>
      </c>
      <c r="E543" s="4">
        <v>194.9</v>
      </c>
    </row>
    <row r="544" spans="1:5" x14ac:dyDescent="0.35">
      <c r="A544" s="1" t="s">
        <v>103</v>
      </c>
      <c r="B544" s="1" t="s">
        <v>102</v>
      </c>
      <c r="C544" s="1" t="s">
        <v>74</v>
      </c>
      <c r="D544" s="2">
        <v>2017</v>
      </c>
      <c r="E544" s="4">
        <v>212.4</v>
      </c>
    </row>
    <row r="545" spans="1:5" x14ac:dyDescent="0.35">
      <c r="A545" s="1" t="s">
        <v>103</v>
      </c>
      <c r="B545" s="1" t="s">
        <v>102</v>
      </c>
      <c r="C545" s="1" t="s">
        <v>75</v>
      </c>
      <c r="D545" s="2">
        <v>2008</v>
      </c>
      <c r="E545" s="4">
        <v>78</v>
      </c>
    </row>
    <row r="546" spans="1:5" x14ac:dyDescent="0.35">
      <c r="A546" s="1" t="s">
        <v>103</v>
      </c>
      <c r="B546" s="1" t="s">
        <v>102</v>
      </c>
      <c r="C546" s="1" t="s">
        <v>75</v>
      </c>
      <c r="D546" s="2">
        <v>2017</v>
      </c>
      <c r="E546" s="4">
        <v>95.3</v>
      </c>
    </row>
    <row r="547" spans="1:5" x14ac:dyDescent="0.35">
      <c r="A547" s="1" t="s">
        <v>103</v>
      </c>
      <c r="B547" s="1" t="s">
        <v>102</v>
      </c>
      <c r="C547" s="1" t="s">
        <v>76</v>
      </c>
      <c r="D547" s="2">
        <v>2008</v>
      </c>
      <c r="E547" s="4">
        <v>0</v>
      </c>
    </row>
    <row r="548" spans="1:5" x14ac:dyDescent="0.35">
      <c r="A548" s="1" t="s">
        <v>103</v>
      </c>
      <c r="B548" s="1" t="s">
        <v>102</v>
      </c>
      <c r="C548" s="1" t="s">
        <v>76</v>
      </c>
      <c r="D548" s="2">
        <v>2017</v>
      </c>
      <c r="E548" s="4">
        <v>314.39999999999998</v>
      </c>
    </row>
    <row r="549" spans="1:5" x14ac:dyDescent="0.35">
      <c r="A549" s="1" t="s">
        <v>103</v>
      </c>
      <c r="B549" s="1" t="s">
        <v>102</v>
      </c>
      <c r="C549" s="1" t="s">
        <v>77</v>
      </c>
      <c r="D549" s="2">
        <v>2008</v>
      </c>
      <c r="E549" s="4">
        <v>0</v>
      </c>
    </row>
    <row r="550" spans="1:5" x14ac:dyDescent="0.35">
      <c r="A550" s="1" t="s">
        <v>103</v>
      </c>
      <c r="B550" s="1" t="s">
        <v>102</v>
      </c>
      <c r="C550" s="1" t="s">
        <v>77</v>
      </c>
      <c r="D550" s="2">
        <v>2017</v>
      </c>
      <c r="E550" s="4">
        <v>60.6</v>
      </c>
    </row>
    <row r="551" spans="1:5" x14ac:dyDescent="0.35">
      <c r="A551" s="1" t="s">
        <v>103</v>
      </c>
      <c r="B551" s="1" t="s">
        <v>102</v>
      </c>
      <c r="C551" s="1" t="s">
        <v>78</v>
      </c>
      <c r="D551" s="2">
        <v>2008</v>
      </c>
      <c r="E551" s="4">
        <v>290.5</v>
      </c>
    </row>
    <row r="552" spans="1:5" x14ac:dyDescent="0.35">
      <c r="A552" s="1" t="s">
        <v>103</v>
      </c>
      <c r="B552" s="1" t="s">
        <v>102</v>
      </c>
      <c r="C552" s="1" t="s">
        <v>78</v>
      </c>
      <c r="D552" s="2">
        <v>2017</v>
      </c>
      <c r="E552" s="4">
        <v>299.8</v>
      </c>
    </row>
    <row r="553" spans="1:5" x14ac:dyDescent="0.35">
      <c r="A553" s="1" t="s">
        <v>103</v>
      </c>
      <c r="B553" s="1" t="s">
        <v>102</v>
      </c>
      <c r="C553" s="1" t="s">
        <v>79</v>
      </c>
      <c r="D553" s="2">
        <v>2008</v>
      </c>
      <c r="E553" s="4">
        <v>155</v>
      </c>
    </row>
    <row r="554" spans="1:5" x14ac:dyDescent="0.35">
      <c r="A554" s="1" t="s">
        <v>103</v>
      </c>
      <c r="B554" s="1" t="s">
        <v>102</v>
      </c>
      <c r="C554" s="1" t="s">
        <v>79</v>
      </c>
      <c r="D554" s="2">
        <v>2017</v>
      </c>
      <c r="E554" s="4">
        <v>164.7</v>
      </c>
    </row>
    <row r="555" spans="1:5" x14ac:dyDescent="0.35">
      <c r="A555" s="1" t="s">
        <v>103</v>
      </c>
      <c r="B555" s="1" t="s">
        <v>102</v>
      </c>
      <c r="C555" s="1" t="s">
        <v>80</v>
      </c>
      <c r="D555" s="2">
        <v>2008</v>
      </c>
      <c r="E555" s="4">
        <v>0</v>
      </c>
    </row>
    <row r="556" spans="1:5" x14ac:dyDescent="0.35">
      <c r="A556" s="1" t="s">
        <v>103</v>
      </c>
      <c r="B556" s="1" t="s">
        <v>102</v>
      </c>
      <c r="C556" s="1" t="s">
        <v>80</v>
      </c>
      <c r="D556" s="2">
        <v>2017</v>
      </c>
      <c r="E556" s="4">
        <v>207.3</v>
      </c>
    </row>
    <row r="557" spans="1:5" x14ac:dyDescent="0.35">
      <c r="A557" s="1" t="s">
        <v>103</v>
      </c>
      <c r="B557" s="1" t="s">
        <v>102</v>
      </c>
      <c r="C557" s="1" t="s">
        <v>81</v>
      </c>
      <c r="D557" s="2">
        <v>2008</v>
      </c>
      <c r="E557" s="4">
        <v>935.2</v>
      </c>
    </row>
    <row r="558" spans="1:5" x14ac:dyDescent="0.35">
      <c r="A558" s="1" t="s">
        <v>103</v>
      </c>
      <c r="B558" s="1" t="s">
        <v>102</v>
      </c>
      <c r="C558" s="1" t="s">
        <v>81</v>
      </c>
      <c r="D558" s="2">
        <v>2017</v>
      </c>
      <c r="E558" s="4">
        <v>1130.8</v>
      </c>
    </row>
    <row r="559" spans="1:5" x14ac:dyDescent="0.35">
      <c r="A559" s="1" t="s">
        <v>103</v>
      </c>
      <c r="B559" s="1" t="s">
        <v>102</v>
      </c>
      <c r="C559" s="1" t="s">
        <v>82</v>
      </c>
      <c r="D559" s="2">
        <v>2008</v>
      </c>
      <c r="E559" s="4">
        <v>262.8</v>
      </c>
    </row>
    <row r="560" spans="1:5" x14ac:dyDescent="0.35">
      <c r="A560" s="1" t="s">
        <v>103</v>
      </c>
      <c r="B560" s="1" t="s">
        <v>102</v>
      </c>
      <c r="C560" s="1" t="s">
        <v>82</v>
      </c>
      <c r="D560" s="2">
        <v>2017</v>
      </c>
      <c r="E560" s="4">
        <v>284.89999999999998</v>
      </c>
    </row>
    <row r="561" spans="1:5" x14ac:dyDescent="0.35">
      <c r="A561" s="1" t="s">
        <v>103</v>
      </c>
      <c r="B561" s="1" t="s">
        <v>102</v>
      </c>
      <c r="C561" s="1" t="s">
        <v>83</v>
      </c>
      <c r="D561" s="2">
        <v>2008</v>
      </c>
      <c r="E561" s="4">
        <v>155</v>
      </c>
    </row>
    <row r="562" spans="1:5" x14ac:dyDescent="0.35">
      <c r="A562" s="1" t="s">
        <v>103</v>
      </c>
      <c r="B562" s="1" t="s">
        <v>102</v>
      </c>
      <c r="C562" s="1" t="s">
        <v>83</v>
      </c>
      <c r="D562" s="2">
        <v>2017</v>
      </c>
      <c r="E562" s="4">
        <v>245.6</v>
      </c>
    </row>
    <row r="563" spans="1:5" x14ac:dyDescent="0.35">
      <c r="A563" s="1" t="s">
        <v>103</v>
      </c>
      <c r="B563" s="1" t="s">
        <v>102</v>
      </c>
      <c r="C563" s="1" t="s">
        <v>84</v>
      </c>
      <c r="D563" s="2">
        <v>2008</v>
      </c>
      <c r="E563" s="4">
        <v>151.30000000000001</v>
      </c>
    </row>
    <row r="564" spans="1:5" x14ac:dyDescent="0.35">
      <c r="A564" s="1" t="s">
        <v>103</v>
      </c>
      <c r="B564" s="1" t="s">
        <v>102</v>
      </c>
      <c r="C564" s="1" t="s">
        <v>84</v>
      </c>
      <c r="D564" s="2">
        <v>2017</v>
      </c>
      <c r="E564" s="4">
        <v>144.69999999999999</v>
      </c>
    </row>
    <row r="565" spans="1:5" x14ac:dyDescent="0.35">
      <c r="A565" s="1" t="s">
        <v>103</v>
      </c>
      <c r="B565" s="1" t="s">
        <v>102</v>
      </c>
      <c r="C565" s="1" t="s">
        <v>85</v>
      </c>
      <c r="D565" s="2">
        <v>2008</v>
      </c>
      <c r="E565" s="4">
        <v>89.9</v>
      </c>
    </row>
    <row r="566" spans="1:5" x14ac:dyDescent="0.35">
      <c r="A566" s="1" t="s">
        <v>103</v>
      </c>
      <c r="B566" s="1" t="s">
        <v>102</v>
      </c>
      <c r="C566" s="1" t="s">
        <v>85</v>
      </c>
      <c r="D566" s="2">
        <v>2017</v>
      </c>
      <c r="E566" s="4">
        <v>100.5</v>
      </c>
    </row>
    <row r="567" spans="1:5" x14ac:dyDescent="0.35">
      <c r="A567" s="1" t="s">
        <v>103</v>
      </c>
      <c r="B567" s="1" t="s">
        <v>102</v>
      </c>
      <c r="C567" s="1" t="s">
        <v>86</v>
      </c>
      <c r="D567" s="2">
        <v>2008</v>
      </c>
      <c r="E567" s="4">
        <v>226.8</v>
      </c>
    </row>
    <row r="568" spans="1:5" x14ac:dyDescent="0.35">
      <c r="A568" s="1" t="s">
        <v>103</v>
      </c>
      <c r="B568" s="1" t="s">
        <v>102</v>
      </c>
      <c r="C568" s="1" t="s">
        <v>86</v>
      </c>
      <c r="D568" s="2">
        <v>2017</v>
      </c>
      <c r="E568" s="4">
        <v>261.3</v>
      </c>
    </row>
    <row r="569" spans="1:5" x14ac:dyDescent="0.35">
      <c r="A569" s="1" t="s">
        <v>103</v>
      </c>
      <c r="B569" s="1" t="s">
        <v>102</v>
      </c>
      <c r="C569" s="1" t="s">
        <v>87</v>
      </c>
      <c r="D569" s="2">
        <v>2008</v>
      </c>
      <c r="E569" s="4">
        <v>190</v>
      </c>
    </row>
    <row r="570" spans="1:5" x14ac:dyDescent="0.35">
      <c r="A570" s="1" t="s">
        <v>103</v>
      </c>
      <c r="B570" s="1" t="s">
        <v>102</v>
      </c>
      <c r="C570" s="1" t="s">
        <v>87</v>
      </c>
      <c r="D570" s="2">
        <v>2017</v>
      </c>
      <c r="E570" s="4">
        <v>234.5</v>
      </c>
    </row>
    <row r="571" spans="1:5" x14ac:dyDescent="0.35">
      <c r="A571" s="1" t="s">
        <v>103</v>
      </c>
      <c r="B571" s="1" t="s">
        <v>102</v>
      </c>
      <c r="C571" s="1" t="s">
        <v>88</v>
      </c>
      <c r="D571" s="2">
        <v>2008</v>
      </c>
      <c r="E571" s="4">
        <v>84</v>
      </c>
    </row>
    <row r="572" spans="1:5" x14ac:dyDescent="0.35">
      <c r="A572" s="1" t="s">
        <v>103</v>
      </c>
      <c r="B572" s="1" t="s">
        <v>102</v>
      </c>
      <c r="C572" s="1" t="s">
        <v>88</v>
      </c>
      <c r="D572" s="2">
        <v>2017</v>
      </c>
      <c r="E572" s="4">
        <v>105.5</v>
      </c>
    </row>
    <row r="573" spans="1:5" x14ac:dyDescent="0.35">
      <c r="A573" s="1" t="s">
        <v>103</v>
      </c>
      <c r="B573" s="1" t="s">
        <v>102</v>
      </c>
      <c r="C573" s="1" t="s">
        <v>89</v>
      </c>
      <c r="D573" s="2">
        <v>2008</v>
      </c>
      <c r="E573" s="4">
        <v>376.5</v>
      </c>
    </row>
    <row r="574" spans="1:5" x14ac:dyDescent="0.35">
      <c r="A574" s="1" t="s">
        <v>103</v>
      </c>
      <c r="B574" s="1" t="s">
        <v>102</v>
      </c>
      <c r="C574" s="1" t="s">
        <v>89</v>
      </c>
      <c r="D574" s="2">
        <v>2017</v>
      </c>
      <c r="E574" s="4">
        <v>402</v>
      </c>
    </row>
    <row r="575" spans="1:5" x14ac:dyDescent="0.35">
      <c r="A575" s="1" t="s">
        <v>103</v>
      </c>
      <c r="B575" s="1" t="s">
        <v>102</v>
      </c>
      <c r="C575" s="1" t="s">
        <v>90</v>
      </c>
      <c r="D575" s="2">
        <v>2008</v>
      </c>
      <c r="E575" s="4">
        <v>129</v>
      </c>
    </row>
    <row r="576" spans="1:5" x14ac:dyDescent="0.35">
      <c r="A576" s="1" t="s">
        <v>103</v>
      </c>
      <c r="B576" s="1" t="s">
        <v>102</v>
      </c>
      <c r="C576" s="1" t="s">
        <v>90</v>
      </c>
      <c r="D576" s="2">
        <v>2017</v>
      </c>
      <c r="E576" s="4">
        <v>161.19999999999999</v>
      </c>
    </row>
    <row r="577" spans="1:5" x14ac:dyDescent="0.35">
      <c r="A577" s="1" t="s">
        <v>103</v>
      </c>
      <c r="B577" s="1" t="s">
        <v>102</v>
      </c>
      <c r="C577" s="1" t="s">
        <v>91</v>
      </c>
      <c r="D577" s="2">
        <v>2008</v>
      </c>
      <c r="E577" s="4">
        <v>270</v>
      </c>
    </row>
    <row r="578" spans="1:5" x14ac:dyDescent="0.35">
      <c r="A578" s="1" t="s">
        <v>103</v>
      </c>
      <c r="B578" s="1" t="s">
        <v>102</v>
      </c>
      <c r="C578" s="1" t="s">
        <v>91</v>
      </c>
      <c r="D578" s="2">
        <v>2017</v>
      </c>
      <c r="E578" s="4">
        <v>400.5</v>
      </c>
    </row>
    <row r="579" spans="1:5" x14ac:dyDescent="0.35">
      <c r="A579" s="1" t="s">
        <v>103</v>
      </c>
      <c r="B579" s="1" t="s">
        <v>102</v>
      </c>
      <c r="C579" s="1" t="s">
        <v>92</v>
      </c>
      <c r="D579" s="2">
        <v>2008</v>
      </c>
      <c r="E579" s="4">
        <v>333.8</v>
      </c>
    </row>
    <row r="580" spans="1:5" x14ac:dyDescent="0.35">
      <c r="A580" s="1" t="s">
        <v>103</v>
      </c>
      <c r="B580" s="1" t="s">
        <v>102</v>
      </c>
      <c r="C580" s="1" t="s">
        <v>92</v>
      </c>
      <c r="D580" s="2">
        <v>2017</v>
      </c>
      <c r="E580" s="4">
        <v>392.9</v>
      </c>
    </row>
    <row r="581" spans="1:5" x14ac:dyDescent="0.35">
      <c r="A581" s="1" t="s">
        <v>103</v>
      </c>
      <c r="B581" s="1" t="s">
        <v>102</v>
      </c>
      <c r="C581" s="1" t="s">
        <v>93</v>
      </c>
      <c r="D581" s="2">
        <v>2008</v>
      </c>
      <c r="E581" s="4">
        <v>0</v>
      </c>
    </row>
    <row r="582" spans="1:5" x14ac:dyDescent="0.35">
      <c r="A582" s="1" t="s">
        <v>103</v>
      </c>
      <c r="B582" s="1" t="s">
        <v>102</v>
      </c>
      <c r="C582" s="1" t="s">
        <v>93</v>
      </c>
      <c r="D582" s="2">
        <v>2017</v>
      </c>
      <c r="E582" s="4">
        <v>197</v>
      </c>
    </row>
    <row r="583" spans="1:5" x14ac:dyDescent="0.35">
      <c r="A583" s="1" t="s">
        <v>103</v>
      </c>
      <c r="B583" s="1" t="s">
        <v>102</v>
      </c>
      <c r="C583" s="1" t="s">
        <v>94</v>
      </c>
      <c r="D583" s="2">
        <v>2008</v>
      </c>
      <c r="E583" s="4">
        <v>7.8</v>
      </c>
    </row>
    <row r="584" spans="1:5" x14ac:dyDescent="0.35">
      <c r="A584" s="1" t="s">
        <v>103</v>
      </c>
      <c r="B584" s="1" t="s">
        <v>102</v>
      </c>
      <c r="C584" s="1" t="s">
        <v>94</v>
      </c>
      <c r="D584" s="2">
        <v>2017</v>
      </c>
      <c r="E584" s="4">
        <v>8.9</v>
      </c>
    </row>
    <row r="585" spans="1:5" x14ac:dyDescent="0.35">
      <c r="A585" s="1" t="s">
        <v>103</v>
      </c>
      <c r="B585" s="1" t="s">
        <v>102</v>
      </c>
      <c r="C585" s="1" t="s">
        <v>95</v>
      </c>
      <c r="D585" s="2">
        <v>2008</v>
      </c>
      <c r="E585" s="4">
        <v>168.7</v>
      </c>
    </row>
    <row r="586" spans="1:5" x14ac:dyDescent="0.35">
      <c r="A586" s="1" t="s">
        <v>103</v>
      </c>
      <c r="B586" s="1" t="s">
        <v>102</v>
      </c>
      <c r="C586" s="1" t="s">
        <v>95</v>
      </c>
      <c r="D586" s="2">
        <v>2017</v>
      </c>
      <c r="E586" s="4">
        <v>186.3</v>
      </c>
    </row>
    <row r="587" spans="1:5" x14ac:dyDescent="0.35">
      <c r="A587" s="1" t="s">
        <v>103</v>
      </c>
      <c r="B587" s="1" t="s">
        <v>102</v>
      </c>
      <c r="C587" s="1" t="s">
        <v>96</v>
      </c>
      <c r="D587" s="2">
        <v>2008</v>
      </c>
      <c r="E587" s="4">
        <v>91.5</v>
      </c>
    </row>
    <row r="588" spans="1:5" x14ac:dyDescent="0.35">
      <c r="A588" s="1" t="s">
        <v>103</v>
      </c>
      <c r="B588" s="1" t="s">
        <v>102</v>
      </c>
      <c r="C588" s="1" t="s">
        <v>96</v>
      </c>
      <c r="D588" s="2">
        <v>2017</v>
      </c>
      <c r="E588" s="4">
        <v>127.8</v>
      </c>
    </row>
    <row r="589" spans="1:5" x14ac:dyDescent="0.35">
      <c r="A589" s="1" t="s">
        <v>103</v>
      </c>
      <c r="B589" s="1" t="s">
        <v>102</v>
      </c>
      <c r="C589" s="1" t="s">
        <v>97</v>
      </c>
      <c r="D589" s="2">
        <v>2008</v>
      </c>
      <c r="E589" s="4">
        <v>99</v>
      </c>
    </row>
    <row r="590" spans="1:5" x14ac:dyDescent="0.35">
      <c r="A590" s="1" t="s">
        <v>103</v>
      </c>
      <c r="B590" s="1" t="s">
        <v>102</v>
      </c>
      <c r="C590" s="1" t="s">
        <v>97</v>
      </c>
      <c r="D590" s="2">
        <v>2017</v>
      </c>
      <c r="E590" s="4">
        <v>106.2</v>
      </c>
    </row>
    <row r="591" spans="1:5" x14ac:dyDescent="0.35">
      <c r="A591" s="1" t="s">
        <v>103</v>
      </c>
      <c r="B591" s="1" t="s">
        <v>102</v>
      </c>
      <c r="C591" s="1" t="s">
        <v>98</v>
      </c>
      <c r="D591" s="2">
        <v>2008</v>
      </c>
      <c r="E591" s="4">
        <v>200.4</v>
      </c>
    </row>
    <row r="592" spans="1:5" x14ac:dyDescent="0.35">
      <c r="A592" s="1" t="s">
        <v>103</v>
      </c>
      <c r="B592" s="1" t="s">
        <v>102</v>
      </c>
      <c r="C592" s="1" t="s">
        <v>98</v>
      </c>
      <c r="D592" s="2">
        <v>2017</v>
      </c>
      <c r="E592" s="4">
        <v>189.8</v>
      </c>
    </row>
    <row r="593" spans="1:5" x14ac:dyDescent="0.35">
      <c r="A593" s="1" t="s">
        <v>103</v>
      </c>
      <c r="B593" s="1" t="s">
        <v>102</v>
      </c>
      <c r="C593" s="1" t="s">
        <v>99</v>
      </c>
      <c r="D593" s="2">
        <v>2008</v>
      </c>
      <c r="E593" s="4">
        <v>185.1</v>
      </c>
    </row>
    <row r="594" spans="1:5" x14ac:dyDescent="0.35">
      <c r="A594" s="1" t="s">
        <v>103</v>
      </c>
      <c r="B594" s="1" t="s">
        <v>102</v>
      </c>
      <c r="C594" s="1" t="s">
        <v>99</v>
      </c>
      <c r="D594" s="2">
        <v>2017</v>
      </c>
      <c r="E594" s="4">
        <v>173.4</v>
      </c>
    </row>
    <row r="595" spans="1:5" x14ac:dyDescent="0.35">
      <c r="A595" s="1" t="s">
        <v>103</v>
      </c>
      <c r="B595" s="1" t="s">
        <v>102</v>
      </c>
      <c r="C595" s="1" t="s">
        <v>100</v>
      </c>
      <c r="D595" s="2">
        <v>2008</v>
      </c>
      <c r="E595" s="4">
        <v>782.8</v>
      </c>
    </row>
    <row r="596" spans="1:5" x14ac:dyDescent="0.35">
      <c r="A596" s="1" t="s">
        <v>103</v>
      </c>
      <c r="B596" s="1" t="s">
        <v>102</v>
      </c>
      <c r="C596" s="1" t="s">
        <v>100</v>
      </c>
      <c r="D596" s="2">
        <v>2017</v>
      </c>
      <c r="E596" s="4">
        <v>874.5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1"/>
  <sheetViews>
    <sheetView workbookViewId="0">
      <selection activeCell="H4" sqref="H4:H101"/>
    </sheetView>
  </sheetViews>
  <sheetFormatPr defaultRowHeight="14.5" x14ac:dyDescent="0.35"/>
  <cols>
    <col min="6" max="6" width="17.453125" bestFit="1" customWidth="1"/>
    <col min="7" max="7" width="16.26953125" bestFit="1" customWidth="1"/>
    <col min="8" max="8" width="7" customWidth="1"/>
    <col min="9" max="9" width="10.81640625" bestFit="1" customWidth="1"/>
    <col min="10" max="10" width="14.7265625" customWidth="1"/>
    <col min="11" max="11" width="16.26953125" bestFit="1" customWidth="1"/>
    <col min="12" max="12" width="7" customWidth="1"/>
    <col min="13" max="13" width="10.81640625" bestFit="1" customWidth="1"/>
  </cols>
  <sheetData>
    <row r="1" spans="1:12" x14ac:dyDescent="0.35">
      <c r="A1" s="1" t="s">
        <v>107</v>
      </c>
      <c r="B1" s="1" t="s">
        <v>108</v>
      </c>
      <c r="C1" s="1" t="s">
        <v>109</v>
      </c>
      <c r="D1" s="1" t="s">
        <v>110</v>
      </c>
    </row>
    <row r="2" spans="1:12" x14ac:dyDescent="0.35">
      <c r="A2" s="1" t="s">
        <v>115</v>
      </c>
      <c r="B2" s="1" t="s">
        <v>2</v>
      </c>
      <c r="C2" s="1">
        <v>2008</v>
      </c>
      <c r="D2" s="1">
        <v>189160</v>
      </c>
      <c r="F2" s="6" t="s">
        <v>114</v>
      </c>
      <c r="G2" s="6" t="s">
        <v>111</v>
      </c>
      <c r="J2" s="6" t="s">
        <v>114</v>
      </c>
      <c r="K2" s="6" t="s">
        <v>111</v>
      </c>
    </row>
    <row r="3" spans="1:12" x14ac:dyDescent="0.35">
      <c r="A3" s="1" t="s">
        <v>115</v>
      </c>
      <c r="B3" s="1" t="s">
        <v>2</v>
      </c>
      <c r="C3" s="1">
        <v>2017</v>
      </c>
      <c r="D3" s="1">
        <v>205345</v>
      </c>
      <c r="F3" s="6" t="s">
        <v>113</v>
      </c>
      <c r="G3" s="1">
        <v>2008</v>
      </c>
      <c r="H3" s="1">
        <v>2017</v>
      </c>
      <c r="J3" s="6" t="s">
        <v>113</v>
      </c>
      <c r="K3" s="1">
        <v>2008</v>
      </c>
      <c r="L3" s="1">
        <v>2017</v>
      </c>
    </row>
    <row r="4" spans="1:12" x14ac:dyDescent="0.35">
      <c r="A4" s="1" t="s">
        <v>115</v>
      </c>
      <c r="B4" s="1" t="s">
        <v>3</v>
      </c>
      <c r="C4" s="1">
        <v>2008</v>
      </c>
      <c r="D4" s="1">
        <v>14178</v>
      </c>
      <c r="F4" s="7" t="s">
        <v>7</v>
      </c>
      <c r="G4" s="2">
        <v>443</v>
      </c>
      <c r="H4" s="2">
        <v>874</v>
      </c>
      <c r="J4" s="7" t="s">
        <v>2</v>
      </c>
      <c r="K4" s="2">
        <v>225040</v>
      </c>
      <c r="L4" s="2">
        <v>249721</v>
      </c>
    </row>
    <row r="5" spans="1:12" x14ac:dyDescent="0.35">
      <c r="A5" s="1" t="s">
        <v>115</v>
      </c>
      <c r="B5" s="1" t="s">
        <v>3</v>
      </c>
      <c r="C5" s="1">
        <v>2017</v>
      </c>
      <c r="D5" s="1">
        <v>10178</v>
      </c>
      <c r="F5" s="7" t="s">
        <v>20</v>
      </c>
      <c r="G5" s="2">
        <v>681</v>
      </c>
      <c r="H5" s="2">
        <v>1098</v>
      </c>
      <c r="J5" s="7" t="s">
        <v>112</v>
      </c>
      <c r="K5" s="2">
        <v>225040</v>
      </c>
      <c r="L5" s="2">
        <v>249721</v>
      </c>
    </row>
    <row r="6" spans="1:12" x14ac:dyDescent="0.35">
      <c r="A6" s="1" t="s">
        <v>115</v>
      </c>
      <c r="B6" s="1" t="s">
        <v>4</v>
      </c>
      <c r="C6" s="1">
        <v>2008</v>
      </c>
      <c r="D6" s="1">
        <v>4053</v>
      </c>
      <c r="F6" s="7" t="s">
        <v>49</v>
      </c>
      <c r="G6" s="2">
        <v>1829</v>
      </c>
      <c r="H6" s="2">
        <v>2167</v>
      </c>
    </row>
    <row r="7" spans="1:12" x14ac:dyDescent="0.35">
      <c r="A7" s="1" t="s">
        <v>115</v>
      </c>
      <c r="B7" s="1" t="s">
        <v>4</v>
      </c>
      <c r="C7" s="1">
        <v>2017</v>
      </c>
      <c r="D7" s="1">
        <v>3324</v>
      </c>
      <c r="F7" s="7" t="s">
        <v>8</v>
      </c>
      <c r="G7" s="2">
        <v>1489</v>
      </c>
      <c r="H7" s="2">
        <v>2444</v>
      </c>
    </row>
    <row r="8" spans="1:12" x14ac:dyDescent="0.35">
      <c r="A8" s="1" t="s">
        <v>115</v>
      </c>
      <c r="B8" s="1" t="s">
        <v>5</v>
      </c>
      <c r="C8" s="1">
        <v>2008</v>
      </c>
      <c r="D8" s="1">
        <v>479</v>
      </c>
      <c r="F8" s="7" t="s">
        <v>59</v>
      </c>
      <c r="G8" s="2">
        <v>1127</v>
      </c>
      <c r="H8" s="2">
        <v>1300</v>
      </c>
    </row>
    <row r="9" spans="1:12" x14ac:dyDescent="0.35">
      <c r="A9" s="1" t="s">
        <v>115</v>
      </c>
      <c r="B9" s="1" t="s">
        <v>5</v>
      </c>
      <c r="C9" s="1">
        <v>2017</v>
      </c>
      <c r="D9" s="1">
        <v>663</v>
      </c>
      <c r="F9" s="7" t="s">
        <v>31</v>
      </c>
      <c r="G9" s="2">
        <v>2454</v>
      </c>
      <c r="H9" s="2">
        <v>2587</v>
      </c>
    </row>
    <row r="10" spans="1:12" x14ac:dyDescent="0.35">
      <c r="A10" s="1" t="s">
        <v>115</v>
      </c>
      <c r="B10" s="1" t="s">
        <v>6</v>
      </c>
      <c r="C10" s="1">
        <v>2008</v>
      </c>
      <c r="D10" s="1">
        <v>1715</v>
      </c>
      <c r="F10" s="7" t="s">
        <v>9</v>
      </c>
      <c r="G10" s="2">
        <v>1361</v>
      </c>
      <c r="H10" s="2">
        <v>1755</v>
      </c>
    </row>
    <row r="11" spans="1:12" x14ac:dyDescent="0.35">
      <c r="A11" s="1" t="s">
        <v>115</v>
      </c>
      <c r="B11" s="1" t="s">
        <v>6</v>
      </c>
      <c r="C11" s="1">
        <v>2017</v>
      </c>
      <c r="D11" s="1">
        <v>1635</v>
      </c>
      <c r="F11" s="7" t="s">
        <v>90</v>
      </c>
      <c r="G11" s="2">
        <v>1754</v>
      </c>
      <c r="H11" s="2">
        <v>1968</v>
      </c>
    </row>
    <row r="12" spans="1:12" x14ac:dyDescent="0.35">
      <c r="A12" s="1" t="s">
        <v>115</v>
      </c>
      <c r="B12" s="1" t="s">
        <v>7</v>
      </c>
      <c r="C12" s="1">
        <v>2008</v>
      </c>
      <c r="D12" s="1">
        <v>395</v>
      </c>
      <c r="F12" s="7" t="s">
        <v>116</v>
      </c>
      <c r="G12" s="2">
        <v>5</v>
      </c>
      <c r="H12" s="2">
        <v>2</v>
      </c>
    </row>
    <row r="13" spans="1:12" x14ac:dyDescent="0.35">
      <c r="A13" s="1" t="s">
        <v>115</v>
      </c>
      <c r="B13" s="1" t="s">
        <v>7</v>
      </c>
      <c r="C13" s="1">
        <v>2017</v>
      </c>
      <c r="D13" s="1">
        <v>792</v>
      </c>
      <c r="F13" s="7" t="s">
        <v>5</v>
      </c>
      <c r="G13" s="2">
        <v>538</v>
      </c>
      <c r="H13" s="2">
        <v>778</v>
      </c>
    </row>
    <row r="14" spans="1:12" x14ac:dyDescent="0.35">
      <c r="A14" s="1" t="s">
        <v>115</v>
      </c>
      <c r="B14" s="1" t="s">
        <v>8</v>
      </c>
      <c r="C14" s="1">
        <v>2008</v>
      </c>
      <c r="D14" s="1">
        <v>1325</v>
      </c>
      <c r="F14" s="7" t="s">
        <v>21</v>
      </c>
      <c r="G14" s="2">
        <v>626</v>
      </c>
      <c r="H14" s="2">
        <v>1253</v>
      </c>
    </row>
    <row r="15" spans="1:12" x14ac:dyDescent="0.35">
      <c r="A15" s="1" t="s">
        <v>115</v>
      </c>
      <c r="B15" s="1" t="s">
        <v>8</v>
      </c>
      <c r="C15" s="1">
        <v>2017</v>
      </c>
      <c r="D15" s="1">
        <v>2151</v>
      </c>
      <c r="F15" s="7" t="s">
        <v>60</v>
      </c>
      <c r="G15" s="2">
        <v>4199</v>
      </c>
      <c r="H15" s="2">
        <v>4974</v>
      </c>
    </row>
    <row r="16" spans="1:12" x14ac:dyDescent="0.35">
      <c r="A16" s="1" t="s">
        <v>115</v>
      </c>
      <c r="B16" s="1" t="s">
        <v>9</v>
      </c>
      <c r="C16" s="1">
        <v>2008</v>
      </c>
      <c r="D16" s="1">
        <v>1225</v>
      </c>
      <c r="F16" s="7" t="s">
        <v>61</v>
      </c>
      <c r="G16" s="2">
        <v>157</v>
      </c>
      <c r="H16" s="2">
        <v>198</v>
      </c>
    </row>
    <row r="17" spans="1:8" x14ac:dyDescent="0.35">
      <c r="A17" s="1" t="s">
        <v>115</v>
      </c>
      <c r="B17" s="1" t="s">
        <v>9</v>
      </c>
      <c r="C17" s="1">
        <v>2017</v>
      </c>
      <c r="D17" s="1">
        <v>1494</v>
      </c>
      <c r="F17" s="7" t="s">
        <v>71</v>
      </c>
      <c r="G17" s="2">
        <v>1454</v>
      </c>
      <c r="H17" s="2">
        <v>1796</v>
      </c>
    </row>
    <row r="18" spans="1:8" x14ac:dyDescent="0.35">
      <c r="A18" s="1" t="s">
        <v>115</v>
      </c>
      <c r="B18" s="1" t="s">
        <v>10</v>
      </c>
      <c r="C18" s="1">
        <v>2008</v>
      </c>
      <c r="D18" s="1">
        <v>3397</v>
      </c>
      <c r="F18" s="7" t="s">
        <v>37</v>
      </c>
      <c r="G18" s="2">
        <v>1414</v>
      </c>
      <c r="H18" s="2">
        <v>1595</v>
      </c>
    </row>
    <row r="19" spans="1:8" x14ac:dyDescent="0.35">
      <c r="A19" s="1" t="s">
        <v>115</v>
      </c>
      <c r="B19" s="1" t="s">
        <v>10</v>
      </c>
      <c r="C19" s="1">
        <v>2017</v>
      </c>
      <c r="D19" s="1">
        <v>2727</v>
      </c>
      <c r="F19" s="7" t="s">
        <v>22</v>
      </c>
      <c r="G19" s="2">
        <v>1343</v>
      </c>
      <c r="H19" s="2">
        <v>1700</v>
      </c>
    </row>
    <row r="20" spans="1:8" x14ac:dyDescent="0.35">
      <c r="A20" s="1" t="s">
        <v>115</v>
      </c>
      <c r="B20" s="1" t="s">
        <v>11</v>
      </c>
      <c r="C20" s="1">
        <v>2008</v>
      </c>
      <c r="D20" s="1">
        <v>2781</v>
      </c>
      <c r="F20" s="7" t="s">
        <v>62</v>
      </c>
      <c r="G20" s="2">
        <v>2035</v>
      </c>
      <c r="H20" s="2">
        <v>2302</v>
      </c>
    </row>
    <row r="21" spans="1:8" x14ac:dyDescent="0.35">
      <c r="A21" s="1" t="s">
        <v>115</v>
      </c>
      <c r="B21" s="1" t="s">
        <v>11</v>
      </c>
      <c r="C21" s="1">
        <v>2017</v>
      </c>
      <c r="D21" s="1">
        <v>2455</v>
      </c>
      <c r="F21" s="7" t="s">
        <v>4</v>
      </c>
      <c r="G21" s="2">
        <v>5125</v>
      </c>
      <c r="H21" s="2">
        <v>4330</v>
      </c>
    </row>
    <row r="22" spans="1:8" x14ac:dyDescent="0.35">
      <c r="A22" s="1" t="s">
        <v>115</v>
      </c>
      <c r="B22" s="1" t="s">
        <v>12</v>
      </c>
      <c r="C22" s="1">
        <v>2008</v>
      </c>
      <c r="D22" s="1">
        <v>917</v>
      </c>
      <c r="F22" s="7" t="s">
        <v>91</v>
      </c>
      <c r="G22" s="2">
        <v>2958</v>
      </c>
      <c r="H22" s="2">
        <v>3479</v>
      </c>
    </row>
    <row r="23" spans="1:8" x14ac:dyDescent="0.35">
      <c r="A23" s="1" t="s">
        <v>115</v>
      </c>
      <c r="B23" s="1" t="s">
        <v>12</v>
      </c>
      <c r="C23" s="1">
        <v>2017</v>
      </c>
      <c r="D23" s="1">
        <v>935</v>
      </c>
      <c r="F23" s="7" t="s">
        <v>23</v>
      </c>
      <c r="G23" s="2">
        <v>1447</v>
      </c>
      <c r="H23" s="2">
        <v>1950</v>
      </c>
    </row>
    <row r="24" spans="1:8" x14ac:dyDescent="0.35">
      <c r="A24" s="1" t="s">
        <v>115</v>
      </c>
      <c r="B24" s="1" t="s">
        <v>13</v>
      </c>
      <c r="C24" s="1">
        <v>2008</v>
      </c>
      <c r="D24" s="1">
        <v>1116</v>
      </c>
      <c r="F24" s="7" t="s">
        <v>24</v>
      </c>
      <c r="G24" s="2">
        <v>1312</v>
      </c>
      <c r="H24" s="2">
        <v>2117</v>
      </c>
    </row>
    <row r="25" spans="1:8" x14ac:dyDescent="0.35">
      <c r="A25" s="1" t="s">
        <v>115</v>
      </c>
      <c r="B25" s="1" t="s">
        <v>13</v>
      </c>
      <c r="C25" s="1">
        <v>2017</v>
      </c>
      <c r="D25" s="1">
        <v>1156</v>
      </c>
      <c r="F25" s="7" t="s">
        <v>50</v>
      </c>
      <c r="G25" s="2">
        <v>2669</v>
      </c>
      <c r="H25" s="2">
        <v>2886</v>
      </c>
    </row>
    <row r="26" spans="1:8" x14ac:dyDescent="0.35">
      <c r="A26" s="1" t="s">
        <v>115</v>
      </c>
      <c r="B26" s="1" t="s">
        <v>14</v>
      </c>
      <c r="C26" s="1">
        <v>2008</v>
      </c>
      <c r="D26" s="1">
        <v>1914</v>
      </c>
      <c r="F26" s="7" t="s">
        <v>10</v>
      </c>
      <c r="G26" s="2">
        <v>4340</v>
      </c>
      <c r="H26" s="2">
        <v>3675</v>
      </c>
    </row>
    <row r="27" spans="1:8" x14ac:dyDescent="0.35">
      <c r="A27" s="1" t="s">
        <v>115</v>
      </c>
      <c r="B27" s="1" t="s">
        <v>14</v>
      </c>
      <c r="C27" s="1">
        <v>2017</v>
      </c>
      <c r="D27" s="1">
        <v>1897</v>
      </c>
      <c r="F27" s="7" t="s">
        <v>11</v>
      </c>
      <c r="G27" s="2">
        <v>3244</v>
      </c>
      <c r="H27" s="2">
        <v>3149</v>
      </c>
    </row>
    <row r="28" spans="1:8" x14ac:dyDescent="0.35">
      <c r="A28" s="1" t="s">
        <v>115</v>
      </c>
      <c r="B28" s="1" t="s">
        <v>15</v>
      </c>
      <c r="C28" s="1">
        <v>2008</v>
      </c>
      <c r="D28" s="1">
        <v>1049</v>
      </c>
      <c r="F28" s="7" t="s">
        <v>12</v>
      </c>
      <c r="G28" s="2">
        <v>1070</v>
      </c>
      <c r="H28" s="2">
        <v>1165</v>
      </c>
    </row>
    <row r="29" spans="1:8" x14ac:dyDescent="0.35">
      <c r="A29" s="1" t="s">
        <v>115</v>
      </c>
      <c r="B29" s="1" t="s">
        <v>15</v>
      </c>
      <c r="C29" s="1">
        <v>2017</v>
      </c>
      <c r="D29" s="1">
        <v>1425</v>
      </c>
      <c r="F29" s="7" t="s">
        <v>32</v>
      </c>
      <c r="G29" s="2">
        <v>1072</v>
      </c>
      <c r="H29" s="2">
        <v>1728</v>
      </c>
    </row>
    <row r="30" spans="1:8" x14ac:dyDescent="0.35">
      <c r="A30" s="1" t="s">
        <v>115</v>
      </c>
      <c r="B30" s="1" t="s">
        <v>16</v>
      </c>
      <c r="C30" s="1">
        <v>2008</v>
      </c>
      <c r="D30" s="1">
        <v>316</v>
      </c>
      <c r="F30" s="7" t="s">
        <v>25</v>
      </c>
      <c r="G30" s="2">
        <v>1435</v>
      </c>
      <c r="H30" s="2">
        <v>1942</v>
      </c>
    </row>
    <row r="31" spans="1:8" x14ac:dyDescent="0.35">
      <c r="A31" s="1" t="s">
        <v>115</v>
      </c>
      <c r="B31" s="1" t="s">
        <v>16</v>
      </c>
      <c r="C31" s="1">
        <v>2017</v>
      </c>
      <c r="D31" s="1">
        <v>470</v>
      </c>
      <c r="F31" s="7" t="s">
        <v>38</v>
      </c>
      <c r="G31" s="2">
        <v>3401</v>
      </c>
      <c r="H31" s="2">
        <v>3608</v>
      </c>
    </row>
    <row r="32" spans="1:8" x14ac:dyDescent="0.35">
      <c r="A32" s="1" t="s">
        <v>115</v>
      </c>
      <c r="B32" s="1" t="s">
        <v>17</v>
      </c>
      <c r="C32" s="1">
        <v>2008</v>
      </c>
      <c r="D32" s="1">
        <v>3276</v>
      </c>
      <c r="F32" s="7" t="s">
        <v>63</v>
      </c>
      <c r="G32" s="2">
        <v>2380</v>
      </c>
      <c r="H32" s="2">
        <v>2882</v>
      </c>
    </row>
    <row r="33" spans="1:8" x14ac:dyDescent="0.35">
      <c r="A33" s="1" t="s">
        <v>115</v>
      </c>
      <c r="B33" s="1" t="s">
        <v>17</v>
      </c>
      <c r="C33" s="1">
        <v>2017</v>
      </c>
      <c r="D33" s="1">
        <v>2413</v>
      </c>
      <c r="F33" s="7" t="s">
        <v>26</v>
      </c>
      <c r="G33" s="2">
        <v>1167</v>
      </c>
      <c r="H33" s="2">
        <v>1450</v>
      </c>
    </row>
    <row r="34" spans="1:8" x14ac:dyDescent="0.35">
      <c r="A34" s="1" t="s">
        <v>115</v>
      </c>
      <c r="B34" s="1" t="s">
        <v>18</v>
      </c>
      <c r="C34" s="1">
        <v>2008</v>
      </c>
      <c r="D34" s="1">
        <v>1633</v>
      </c>
      <c r="F34" s="7" t="s">
        <v>72</v>
      </c>
      <c r="G34" s="2">
        <v>1845</v>
      </c>
      <c r="H34" s="2">
        <v>2175</v>
      </c>
    </row>
    <row r="35" spans="1:8" x14ac:dyDescent="0.35">
      <c r="A35" s="1" t="s">
        <v>115</v>
      </c>
      <c r="B35" s="1" t="s">
        <v>18</v>
      </c>
      <c r="C35" s="1">
        <v>2017</v>
      </c>
      <c r="D35" s="1">
        <v>1712</v>
      </c>
      <c r="F35" s="7" t="s">
        <v>27</v>
      </c>
      <c r="G35" s="2">
        <v>2578</v>
      </c>
      <c r="H35" s="2">
        <v>3076</v>
      </c>
    </row>
    <row r="36" spans="1:8" x14ac:dyDescent="0.35">
      <c r="A36" s="1" t="s">
        <v>115</v>
      </c>
      <c r="B36" s="1" t="s">
        <v>19</v>
      </c>
      <c r="C36" s="1">
        <v>2008</v>
      </c>
      <c r="D36" s="1">
        <v>248</v>
      </c>
      <c r="F36" s="7" t="s">
        <v>13</v>
      </c>
      <c r="G36" s="2">
        <v>1276</v>
      </c>
      <c r="H36" s="2">
        <v>1440</v>
      </c>
    </row>
    <row r="37" spans="1:8" x14ac:dyDescent="0.35">
      <c r="A37" s="1" t="s">
        <v>115</v>
      </c>
      <c r="B37" s="1" t="s">
        <v>19</v>
      </c>
      <c r="C37" s="1">
        <v>2017</v>
      </c>
      <c r="D37" s="1">
        <v>451</v>
      </c>
      <c r="F37" s="7" t="s">
        <v>82</v>
      </c>
      <c r="G37" s="2">
        <v>3076</v>
      </c>
      <c r="H37" s="2">
        <v>3762</v>
      </c>
    </row>
    <row r="38" spans="1:8" x14ac:dyDescent="0.35">
      <c r="A38" s="1" t="s">
        <v>115</v>
      </c>
      <c r="B38" s="1" t="s">
        <v>20</v>
      </c>
      <c r="C38" s="1">
        <v>2008</v>
      </c>
      <c r="D38" s="1">
        <v>582</v>
      </c>
      <c r="F38" s="7" t="s">
        <v>28</v>
      </c>
      <c r="G38" s="2">
        <v>1606</v>
      </c>
      <c r="H38" s="2">
        <v>2075</v>
      </c>
    </row>
    <row r="39" spans="1:8" x14ac:dyDescent="0.35">
      <c r="A39" s="1" t="s">
        <v>115</v>
      </c>
      <c r="B39" s="1" t="s">
        <v>20</v>
      </c>
      <c r="C39" s="1">
        <v>2017</v>
      </c>
      <c r="D39" s="1">
        <v>932</v>
      </c>
      <c r="F39" s="7" t="s">
        <v>92</v>
      </c>
      <c r="G39" s="2">
        <v>3215</v>
      </c>
      <c r="H39" s="2">
        <v>3550</v>
      </c>
    </row>
    <row r="40" spans="1:8" x14ac:dyDescent="0.35">
      <c r="A40" s="1" t="s">
        <v>115</v>
      </c>
      <c r="B40" s="1" t="s">
        <v>21</v>
      </c>
      <c r="C40" s="1">
        <v>2008</v>
      </c>
      <c r="D40" s="1">
        <v>529</v>
      </c>
      <c r="F40" s="7" t="s">
        <v>39</v>
      </c>
      <c r="G40" s="2">
        <v>2569</v>
      </c>
      <c r="H40" s="2">
        <v>3003</v>
      </c>
    </row>
    <row r="41" spans="1:8" x14ac:dyDescent="0.35">
      <c r="A41" s="1" t="s">
        <v>115</v>
      </c>
      <c r="B41" s="1" t="s">
        <v>21</v>
      </c>
      <c r="C41" s="1">
        <v>2017</v>
      </c>
      <c r="D41" s="1">
        <v>1129</v>
      </c>
      <c r="F41" s="7" t="s">
        <v>83</v>
      </c>
      <c r="G41" s="2">
        <v>2115</v>
      </c>
      <c r="H41" s="2">
        <v>2682</v>
      </c>
    </row>
    <row r="42" spans="1:8" x14ac:dyDescent="0.35">
      <c r="A42" s="1" t="s">
        <v>115</v>
      </c>
      <c r="B42" s="1" t="s">
        <v>22</v>
      </c>
      <c r="C42" s="1">
        <v>2008</v>
      </c>
      <c r="D42" s="1">
        <v>1155</v>
      </c>
      <c r="F42" s="7" t="s">
        <v>73</v>
      </c>
      <c r="G42" s="2">
        <v>3110</v>
      </c>
      <c r="H42" s="2">
        <v>3504</v>
      </c>
    </row>
    <row r="43" spans="1:8" x14ac:dyDescent="0.35">
      <c r="A43" s="1" t="s">
        <v>115</v>
      </c>
      <c r="B43" s="1" t="s">
        <v>22</v>
      </c>
      <c r="C43" s="1">
        <v>2017</v>
      </c>
      <c r="D43" s="1">
        <v>1414</v>
      </c>
      <c r="F43" s="7" t="s">
        <v>14</v>
      </c>
      <c r="G43" s="2">
        <v>2212</v>
      </c>
      <c r="H43" s="2">
        <v>2329</v>
      </c>
    </row>
    <row r="44" spans="1:8" x14ac:dyDescent="0.35">
      <c r="A44" s="1" t="s">
        <v>115</v>
      </c>
      <c r="B44" s="1" t="s">
        <v>23</v>
      </c>
      <c r="C44" s="1">
        <v>2008</v>
      </c>
      <c r="D44" s="1">
        <v>1243</v>
      </c>
      <c r="F44" s="7" t="s">
        <v>15</v>
      </c>
      <c r="G44" s="2">
        <v>1199</v>
      </c>
      <c r="H44" s="2">
        <v>1661</v>
      </c>
    </row>
    <row r="45" spans="1:8" x14ac:dyDescent="0.35">
      <c r="A45" s="1" t="s">
        <v>115</v>
      </c>
      <c r="B45" s="1" t="s">
        <v>23</v>
      </c>
      <c r="C45" s="1">
        <v>2017</v>
      </c>
      <c r="D45" s="1">
        <v>1665</v>
      </c>
      <c r="F45" s="7" t="s">
        <v>29</v>
      </c>
      <c r="G45" s="2">
        <v>1384</v>
      </c>
      <c r="H45" s="2">
        <v>1812</v>
      </c>
    </row>
    <row r="46" spans="1:8" x14ac:dyDescent="0.35">
      <c r="A46" s="1" t="s">
        <v>115</v>
      </c>
      <c r="B46" s="1" t="s">
        <v>24</v>
      </c>
      <c r="C46" s="1">
        <v>2008</v>
      </c>
      <c r="D46" s="1">
        <v>1147</v>
      </c>
      <c r="F46" s="7" t="s">
        <v>84</v>
      </c>
      <c r="G46" s="2">
        <v>1485</v>
      </c>
      <c r="H46" s="2">
        <v>1771</v>
      </c>
    </row>
    <row r="47" spans="1:8" x14ac:dyDescent="0.35">
      <c r="A47" s="1" t="s">
        <v>115</v>
      </c>
      <c r="B47" s="1" t="s">
        <v>24</v>
      </c>
      <c r="C47" s="1">
        <v>2017</v>
      </c>
      <c r="D47" s="1">
        <v>1817</v>
      </c>
      <c r="F47" s="7" t="s">
        <v>16</v>
      </c>
      <c r="G47" s="2">
        <v>370</v>
      </c>
      <c r="H47" s="2">
        <v>543</v>
      </c>
    </row>
    <row r="48" spans="1:8" x14ac:dyDescent="0.35">
      <c r="A48" s="1" t="s">
        <v>115</v>
      </c>
      <c r="B48" s="1" t="s">
        <v>25</v>
      </c>
      <c r="C48" s="1">
        <v>2008</v>
      </c>
      <c r="D48" s="1">
        <v>1198</v>
      </c>
      <c r="F48" s="7" t="s">
        <v>93</v>
      </c>
      <c r="G48" s="2">
        <v>1739</v>
      </c>
      <c r="H48" s="2">
        <v>1855</v>
      </c>
    </row>
    <row r="49" spans="1:8" x14ac:dyDescent="0.35">
      <c r="A49" s="1" t="s">
        <v>115</v>
      </c>
      <c r="B49" s="1" t="s">
        <v>25</v>
      </c>
      <c r="C49" s="1">
        <v>2017</v>
      </c>
      <c r="D49" s="1">
        <v>1640</v>
      </c>
      <c r="F49" s="7" t="s">
        <v>40</v>
      </c>
      <c r="G49" s="2">
        <v>2055</v>
      </c>
      <c r="H49" s="2">
        <v>2355</v>
      </c>
    </row>
    <row r="50" spans="1:8" x14ac:dyDescent="0.35">
      <c r="A50" s="1" t="s">
        <v>115</v>
      </c>
      <c r="B50" s="1" t="s">
        <v>26</v>
      </c>
      <c r="C50" s="1">
        <v>2008</v>
      </c>
      <c r="D50" s="1">
        <v>1014</v>
      </c>
      <c r="F50" s="7" t="s">
        <v>51</v>
      </c>
      <c r="G50" s="2">
        <v>969</v>
      </c>
      <c r="H50" s="2">
        <v>1312</v>
      </c>
    </row>
    <row r="51" spans="1:8" x14ac:dyDescent="0.35">
      <c r="A51" s="1" t="s">
        <v>115</v>
      </c>
      <c r="B51" s="1" t="s">
        <v>26</v>
      </c>
      <c r="C51" s="1">
        <v>2017</v>
      </c>
      <c r="D51" s="1">
        <v>1251</v>
      </c>
      <c r="F51" s="7" t="s">
        <v>64</v>
      </c>
      <c r="G51" s="2">
        <v>3296</v>
      </c>
      <c r="H51" s="2">
        <v>3803</v>
      </c>
    </row>
    <row r="52" spans="1:8" x14ac:dyDescent="0.35">
      <c r="A52" s="1" t="s">
        <v>115</v>
      </c>
      <c r="B52" s="1" t="s">
        <v>27</v>
      </c>
      <c r="C52" s="1">
        <v>2008</v>
      </c>
      <c r="D52" s="1">
        <v>2191</v>
      </c>
      <c r="F52" s="7" t="s">
        <v>3</v>
      </c>
      <c r="G52" s="2">
        <v>18054</v>
      </c>
      <c r="H52" s="2">
        <v>12999</v>
      </c>
    </row>
    <row r="53" spans="1:8" x14ac:dyDescent="0.35">
      <c r="A53" s="1" t="s">
        <v>115</v>
      </c>
      <c r="B53" s="1" t="s">
        <v>27</v>
      </c>
      <c r="C53" s="1">
        <v>2017</v>
      </c>
      <c r="D53" s="1">
        <v>2576</v>
      </c>
      <c r="F53" s="7" t="s">
        <v>33</v>
      </c>
      <c r="G53" s="2">
        <v>1857</v>
      </c>
      <c r="H53" s="2">
        <v>2245</v>
      </c>
    </row>
    <row r="54" spans="1:8" x14ac:dyDescent="0.35">
      <c r="A54" s="1" t="s">
        <v>115</v>
      </c>
      <c r="B54" s="1" t="s">
        <v>28</v>
      </c>
      <c r="C54" s="1">
        <v>2008</v>
      </c>
      <c r="D54" s="1">
        <v>1355</v>
      </c>
      <c r="F54" s="7" t="s">
        <v>52</v>
      </c>
      <c r="G54" s="2">
        <v>1059</v>
      </c>
      <c r="H54" s="2">
        <v>1085</v>
      </c>
    </row>
    <row r="55" spans="1:8" x14ac:dyDescent="0.35">
      <c r="A55" s="1" t="s">
        <v>115</v>
      </c>
      <c r="B55" s="1" t="s">
        <v>28</v>
      </c>
      <c r="C55" s="1">
        <v>2017</v>
      </c>
      <c r="D55" s="1">
        <v>1727</v>
      </c>
      <c r="F55" s="7" t="s">
        <v>34</v>
      </c>
      <c r="G55" s="2">
        <v>821</v>
      </c>
      <c r="H55" s="2">
        <v>1085</v>
      </c>
    </row>
    <row r="56" spans="1:8" x14ac:dyDescent="0.35">
      <c r="A56" s="1" t="s">
        <v>115</v>
      </c>
      <c r="B56" s="1" t="s">
        <v>29</v>
      </c>
      <c r="C56" s="1">
        <v>2008</v>
      </c>
      <c r="D56" s="1">
        <v>1197</v>
      </c>
      <c r="F56" s="7" t="s">
        <v>85</v>
      </c>
      <c r="G56" s="2">
        <v>1026</v>
      </c>
      <c r="H56" s="2">
        <v>1150</v>
      </c>
    </row>
    <row r="57" spans="1:8" x14ac:dyDescent="0.35">
      <c r="A57" s="1" t="s">
        <v>115</v>
      </c>
      <c r="B57" s="1" t="s">
        <v>29</v>
      </c>
      <c r="C57" s="1">
        <v>2017</v>
      </c>
      <c r="D57" s="1">
        <v>1461</v>
      </c>
      <c r="F57" s="7" t="s">
        <v>41</v>
      </c>
      <c r="G57" s="2">
        <v>2726</v>
      </c>
      <c r="H57" s="2">
        <v>2729</v>
      </c>
    </row>
    <row r="58" spans="1:8" x14ac:dyDescent="0.35">
      <c r="A58" s="1" t="s">
        <v>115</v>
      </c>
      <c r="B58" s="1" t="s">
        <v>30</v>
      </c>
      <c r="C58" s="1">
        <v>2008</v>
      </c>
      <c r="D58" s="1">
        <v>2651</v>
      </c>
      <c r="F58" s="7" t="s">
        <v>17</v>
      </c>
      <c r="G58" s="2">
        <v>3861</v>
      </c>
      <c r="H58" s="2">
        <v>3272</v>
      </c>
    </row>
    <row r="59" spans="1:8" x14ac:dyDescent="0.35">
      <c r="A59" s="1" t="s">
        <v>115</v>
      </c>
      <c r="B59" s="1" t="s">
        <v>30</v>
      </c>
      <c r="C59" s="1">
        <v>2017</v>
      </c>
      <c r="D59" s="1">
        <v>2855</v>
      </c>
      <c r="F59" s="7" t="s">
        <v>94</v>
      </c>
      <c r="G59" s="2">
        <v>132</v>
      </c>
      <c r="H59" s="2">
        <v>140</v>
      </c>
    </row>
    <row r="60" spans="1:8" x14ac:dyDescent="0.35">
      <c r="A60" s="1" t="s">
        <v>115</v>
      </c>
      <c r="B60" s="1" t="s">
        <v>31</v>
      </c>
      <c r="C60" s="1">
        <v>2008</v>
      </c>
      <c r="D60" s="1">
        <v>2072</v>
      </c>
      <c r="F60" s="7" t="s">
        <v>95</v>
      </c>
      <c r="G60" s="2">
        <v>1860</v>
      </c>
      <c r="H60" s="2">
        <v>2064</v>
      </c>
    </row>
    <row r="61" spans="1:8" x14ac:dyDescent="0.35">
      <c r="A61" s="1" t="s">
        <v>115</v>
      </c>
      <c r="B61" s="1" t="s">
        <v>31</v>
      </c>
      <c r="C61" s="1">
        <v>2017</v>
      </c>
      <c r="D61" s="1">
        <v>2108</v>
      </c>
      <c r="F61" s="7" t="s">
        <v>53</v>
      </c>
      <c r="G61" s="2">
        <v>1667</v>
      </c>
      <c r="H61" s="2">
        <v>1828</v>
      </c>
    </row>
    <row r="62" spans="1:8" x14ac:dyDescent="0.35">
      <c r="A62" s="1" t="s">
        <v>115</v>
      </c>
      <c r="B62" s="1" t="s">
        <v>116</v>
      </c>
      <c r="C62" s="1">
        <v>2008</v>
      </c>
      <c r="D62" s="1">
        <v>4</v>
      </c>
      <c r="F62" s="7" t="s">
        <v>96</v>
      </c>
      <c r="G62" s="2">
        <v>1221</v>
      </c>
      <c r="H62" s="2">
        <v>1300</v>
      </c>
    </row>
    <row r="63" spans="1:8" x14ac:dyDescent="0.35">
      <c r="A63" s="1" t="s">
        <v>115</v>
      </c>
      <c r="B63" s="1" t="s">
        <v>116</v>
      </c>
      <c r="C63" s="1">
        <v>2017</v>
      </c>
      <c r="D63" s="1">
        <v>2</v>
      </c>
      <c r="F63" s="7" t="s">
        <v>74</v>
      </c>
      <c r="G63" s="2">
        <v>1821</v>
      </c>
      <c r="H63" s="2">
        <v>2125</v>
      </c>
    </row>
    <row r="64" spans="1:8" x14ac:dyDescent="0.35">
      <c r="A64" s="1" t="s">
        <v>115</v>
      </c>
      <c r="B64" s="1" t="s">
        <v>32</v>
      </c>
      <c r="C64" s="1">
        <v>2008</v>
      </c>
      <c r="D64" s="1">
        <v>899</v>
      </c>
      <c r="F64" s="7" t="s">
        <v>54</v>
      </c>
      <c r="G64" s="2">
        <v>1266</v>
      </c>
      <c r="H64" s="2">
        <v>1422</v>
      </c>
    </row>
    <row r="65" spans="1:8" x14ac:dyDescent="0.35">
      <c r="A65" s="1" t="s">
        <v>115</v>
      </c>
      <c r="B65" s="1" t="s">
        <v>32</v>
      </c>
      <c r="C65" s="1">
        <v>2017</v>
      </c>
      <c r="D65" s="1">
        <v>1515</v>
      </c>
      <c r="F65" s="7" t="s">
        <v>55</v>
      </c>
      <c r="G65" s="2">
        <v>1510</v>
      </c>
      <c r="H65" s="2">
        <v>1761</v>
      </c>
    </row>
    <row r="66" spans="1:8" x14ac:dyDescent="0.35">
      <c r="A66" s="1" t="s">
        <v>115</v>
      </c>
      <c r="B66" s="1" t="s">
        <v>33</v>
      </c>
      <c r="C66" s="1">
        <v>2008</v>
      </c>
      <c r="D66" s="1">
        <v>1563</v>
      </c>
      <c r="F66" s="7" t="s">
        <v>42</v>
      </c>
      <c r="G66" s="2">
        <v>3282</v>
      </c>
      <c r="H66" s="2">
        <v>3643</v>
      </c>
    </row>
    <row r="67" spans="1:8" x14ac:dyDescent="0.35">
      <c r="A67" s="1" t="s">
        <v>115</v>
      </c>
      <c r="B67" s="1" t="s">
        <v>33</v>
      </c>
      <c r="C67" s="1">
        <v>2017</v>
      </c>
      <c r="D67" s="1">
        <v>1876</v>
      </c>
      <c r="F67" s="7" t="s">
        <v>75</v>
      </c>
      <c r="G67" s="2">
        <v>860</v>
      </c>
      <c r="H67" s="2">
        <v>1091</v>
      </c>
    </row>
    <row r="68" spans="1:8" x14ac:dyDescent="0.35">
      <c r="A68" s="1" t="s">
        <v>115</v>
      </c>
      <c r="B68" s="1" t="s">
        <v>34</v>
      </c>
      <c r="C68" s="1">
        <v>2008</v>
      </c>
      <c r="D68" s="1">
        <v>715</v>
      </c>
      <c r="F68" s="7" t="s">
        <v>56</v>
      </c>
      <c r="G68" s="2">
        <v>7503</v>
      </c>
      <c r="H68" s="2">
        <v>8067</v>
      </c>
    </row>
    <row r="69" spans="1:8" x14ac:dyDescent="0.35">
      <c r="A69" s="1" t="s">
        <v>115</v>
      </c>
      <c r="B69" s="1" t="s">
        <v>34</v>
      </c>
      <c r="C69" s="1">
        <v>2017</v>
      </c>
      <c r="D69" s="1">
        <v>905</v>
      </c>
      <c r="F69" s="7" t="s">
        <v>43</v>
      </c>
      <c r="G69" s="2">
        <v>1640</v>
      </c>
      <c r="H69" s="2">
        <v>1876</v>
      </c>
    </row>
    <row r="70" spans="1:8" x14ac:dyDescent="0.35">
      <c r="A70" s="1" t="s">
        <v>115</v>
      </c>
      <c r="B70" s="1" t="s">
        <v>35</v>
      </c>
      <c r="C70" s="1">
        <v>2008</v>
      </c>
      <c r="D70" s="1">
        <v>2325</v>
      </c>
      <c r="F70" s="7" t="s">
        <v>76</v>
      </c>
      <c r="G70" s="2">
        <v>4048</v>
      </c>
      <c r="H70" s="2">
        <v>4384</v>
      </c>
    </row>
    <row r="71" spans="1:8" x14ac:dyDescent="0.35">
      <c r="A71" s="1" t="s">
        <v>115</v>
      </c>
      <c r="B71" s="1" t="s">
        <v>35</v>
      </c>
      <c r="C71" s="1">
        <v>2017</v>
      </c>
      <c r="D71" s="1">
        <v>3069</v>
      </c>
      <c r="F71" s="7" t="s">
        <v>97</v>
      </c>
      <c r="G71" s="2">
        <v>1186</v>
      </c>
      <c r="H71" s="2">
        <v>1334</v>
      </c>
    </row>
    <row r="72" spans="1:8" x14ac:dyDescent="0.35">
      <c r="A72" s="1" t="s">
        <v>115</v>
      </c>
      <c r="B72" s="1" t="s">
        <v>36</v>
      </c>
      <c r="C72" s="1">
        <v>2008</v>
      </c>
      <c r="D72" s="1">
        <v>417</v>
      </c>
      <c r="F72" s="7" t="s">
        <v>86</v>
      </c>
      <c r="G72" s="2">
        <v>2468</v>
      </c>
      <c r="H72" s="2">
        <v>2971</v>
      </c>
    </row>
    <row r="73" spans="1:8" x14ac:dyDescent="0.35">
      <c r="A73" s="1" t="s">
        <v>115</v>
      </c>
      <c r="B73" s="1" t="s">
        <v>36</v>
      </c>
      <c r="C73" s="1">
        <v>2017</v>
      </c>
      <c r="D73" s="1">
        <v>615</v>
      </c>
      <c r="F73" s="7" t="s">
        <v>44</v>
      </c>
      <c r="G73" s="2">
        <v>1163</v>
      </c>
      <c r="H73" s="2">
        <v>1338</v>
      </c>
    </row>
    <row r="74" spans="1:8" x14ac:dyDescent="0.35">
      <c r="A74" s="1" t="s">
        <v>115</v>
      </c>
      <c r="B74" s="1" t="s">
        <v>37</v>
      </c>
      <c r="C74" s="1">
        <v>2008</v>
      </c>
      <c r="D74" s="1">
        <v>1200</v>
      </c>
      <c r="F74" s="7" t="s">
        <v>35</v>
      </c>
      <c r="G74" s="2">
        <v>2779</v>
      </c>
      <c r="H74" s="2">
        <v>3652</v>
      </c>
    </row>
    <row r="75" spans="1:8" x14ac:dyDescent="0.35">
      <c r="A75" s="1" t="s">
        <v>115</v>
      </c>
      <c r="B75" s="1" t="s">
        <v>37</v>
      </c>
      <c r="C75" s="1">
        <v>2017</v>
      </c>
      <c r="D75" s="1">
        <v>1320</v>
      </c>
      <c r="F75" s="7" t="s">
        <v>30</v>
      </c>
      <c r="G75" s="2">
        <v>3115</v>
      </c>
      <c r="H75" s="2">
        <v>3624</v>
      </c>
    </row>
    <row r="76" spans="1:8" x14ac:dyDescent="0.35">
      <c r="A76" s="1" t="s">
        <v>115</v>
      </c>
      <c r="B76" s="1" t="s">
        <v>38</v>
      </c>
      <c r="C76" s="1">
        <v>2008</v>
      </c>
      <c r="D76" s="1">
        <v>2900</v>
      </c>
      <c r="F76" s="7" t="s">
        <v>18</v>
      </c>
      <c r="G76" s="2">
        <v>1856</v>
      </c>
      <c r="H76" s="2">
        <v>2079</v>
      </c>
    </row>
    <row r="77" spans="1:8" x14ac:dyDescent="0.35">
      <c r="A77" s="1" t="s">
        <v>115</v>
      </c>
      <c r="B77" s="1" t="s">
        <v>38</v>
      </c>
      <c r="C77" s="1">
        <v>2017</v>
      </c>
      <c r="D77" s="1">
        <v>2959</v>
      </c>
      <c r="F77" s="7" t="s">
        <v>77</v>
      </c>
      <c r="G77" s="2">
        <v>296</v>
      </c>
      <c r="H77" s="2">
        <v>327</v>
      </c>
    </row>
    <row r="78" spans="1:8" x14ac:dyDescent="0.35">
      <c r="A78" s="1" t="s">
        <v>115</v>
      </c>
      <c r="B78" s="1" t="s">
        <v>39</v>
      </c>
      <c r="C78" s="1">
        <v>2008</v>
      </c>
      <c r="D78" s="1">
        <v>2194</v>
      </c>
      <c r="F78" s="7" t="s">
        <v>78</v>
      </c>
      <c r="G78" s="2">
        <v>3268</v>
      </c>
      <c r="H78" s="2">
        <v>3743</v>
      </c>
    </row>
    <row r="79" spans="1:8" x14ac:dyDescent="0.35">
      <c r="A79" s="1" t="s">
        <v>115</v>
      </c>
      <c r="B79" s="1" t="s">
        <v>39</v>
      </c>
      <c r="C79" s="1">
        <v>2017</v>
      </c>
      <c r="D79" s="1">
        <v>2463</v>
      </c>
      <c r="F79" s="7" t="s">
        <v>79</v>
      </c>
      <c r="G79" s="2">
        <v>1594</v>
      </c>
      <c r="H79" s="2">
        <v>2009</v>
      </c>
    </row>
    <row r="80" spans="1:8" x14ac:dyDescent="0.35">
      <c r="A80" s="1" t="s">
        <v>115</v>
      </c>
      <c r="B80" s="1" t="s">
        <v>40</v>
      </c>
      <c r="C80" s="1">
        <v>2008</v>
      </c>
      <c r="D80" s="1">
        <v>1790</v>
      </c>
      <c r="F80" s="7" t="s">
        <v>87</v>
      </c>
      <c r="G80" s="2">
        <v>2188</v>
      </c>
      <c r="H80" s="2">
        <v>2521</v>
      </c>
    </row>
    <row r="81" spans="1:8" x14ac:dyDescent="0.35">
      <c r="A81" s="1" t="s">
        <v>115</v>
      </c>
      <c r="B81" s="1" t="s">
        <v>40</v>
      </c>
      <c r="C81" s="1">
        <v>2017</v>
      </c>
      <c r="D81" s="1">
        <v>1962</v>
      </c>
      <c r="F81" s="7" t="s">
        <v>45</v>
      </c>
      <c r="G81" s="2">
        <v>3253</v>
      </c>
      <c r="H81" s="2">
        <v>3706</v>
      </c>
    </row>
    <row r="82" spans="1:8" x14ac:dyDescent="0.35">
      <c r="A82" s="1" t="s">
        <v>115</v>
      </c>
      <c r="B82" s="1" t="s">
        <v>41</v>
      </c>
      <c r="C82" s="1">
        <v>2008</v>
      </c>
      <c r="D82" s="1">
        <v>2340</v>
      </c>
      <c r="F82" s="7" t="s">
        <v>36</v>
      </c>
      <c r="G82" s="2">
        <v>490</v>
      </c>
      <c r="H82" s="2">
        <v>722</v>
      </c>
    </row>
    <row r="83" spans="1:8" x14ac:dyDescent="0.35">
      <c r="A83" s="1" t="s">
        <v>115</v>
      </c>
      <c r="B83" s="1" t="s">
        <v>41</v>
      </c>
      <c r="C83" s="1">
        <v>2017</v>
      </c>
      <c r="D83" s="1">
        <v>2264</v>
      </c>
      <c r="F83" s="7" t="s">
        <v>46</v>
      </c>
      <c r="G83" s="2">
        <v>1262</v>
      </c>
      <c r="H83" s="2">
        <v>1335</v>
      </c>
    </row>
    <row r="84" spans="1:8" x14ac:dyDescent="0.35">
      <c r="A84" s="1" t="s">
        <v>115</v>
      </c>
      <c r="B84" s="1" t="s">
        <v>42</v>
      </c>
      <c r="C84" s="1">
        <v>2008</v>
      </c>
      <c r="D84" s="1">
        <v>2784</v>
      </c>
      <c r="F84" s="7" t="s">
        <v>47</v>
      </c>
      <c r="G84" s="2">
        <v>872</v>
      </c>
      <c r="H84" s="2">
        <v>1105</v>
      </c>
    </row>
    <row r="85" spans="1:8" x14ac:dyDescent="0.35">
      <c r="A85" s="1" t="s">
        <v>115</v>
      </c>
      <c r="B85" s="1" t="s">
        <v>42</v>
      </c>
      <c r="C85" s="1">
        <v>2017</v>
      </c>
      <c r="D85" s="1">
        <v>3012</v>
      </c>
      <c r="F85" s="7" t="s">
        <v>88</v>
      </c>
      <c r="G85" s="2">
        <v>928</v>
      </c>
      <c r="H85" s="2">
        <v>1101</v>
      </c>
    </row>
    <row r="86" spans="1:8" x14ac:dyDescent="0.35">
      <c r="A86" s="1" t="s">
        <v>115</v>
      </c>
      <c r="B86" s="1" t="s">
        <v>43</v>
      </c>
      <c r="C86" s="1">
        <v>2008</v>
      </c>
      <c r="D86" s="1">
        <v>1398</v>
      </c>
      <c r="F86" s="7" t="s">
        <v>57</v>
      </c>
      <c r="G86" s="2">
        <v>2795</v>
      </c>
      <c r="H86" s="2">
        <v>3130</v>
      </c>
    </row>
    <row r="87" spans="1:8" x14ac:dyDescent="0.35">
      <c r="A87" s="1" t="s">
        <v>115</v>
      </c>
      <c r="B87" s="1" t="s">
        <v>43</v>
      </c>
      <c r="C87" s="1">
        <v>2017</v>
      </c>
      <c r="D87" s="1">
        <v>1551</v>
      </c>
      <c r="F87" s="7" t="s">
        <v>80</v>
      </c>
      <c r="G87" s="2">
        <v>1772</v>
      </c>
      <c r="H87" s="2">
        <v>2052</v>
      </c>
    </row>
    <row r="88" spans="1:8" x14ac:dyDescent="0.35">
      <c r="A88" s="1" t="s">
        <v>115</v>
      </c>
      <c r="B88" s="1" t="s">
        <v>44</v>
      </c>
      <c r="C88" s="1">
        <v>2008</v>
      </c>
      <c r="D88" s="1">
        <v>973</v>
      </c>
      <c r="F88" s="7" t="s">
        <v>65</v>
      </c>
      <c r="G88" s="2">
        <v>3362</v>
      </c>
      <c r="H88" s="2">
        <v>4264</v>
      </c>
    </row>
    <row r="89" spans="1:8" x14ac:dyDescent="0.35">
      <c r="A89" s="1" t="s">
        <v>115</v>
      </c>
      <c r="B89" s="1" t="s">
        <v>44</v>
      </c>
      <c r="C89" s="1">
        <v>2017</v>
      </c>
      <c r="D89" s="1">
        <v>1133</v>
      </c>
      <c r="F89" s="7" t="s">
        <v>98</v>
      </c>
      <c r="G89" s="2">
        <v>2182</v>
      </c>
      <c r="H89" s="2">
        <v>2266</v>
      </c>
    </row>
    <row r="90" spans="1:8" x14ac:dyDescent="0.35">
      <c r="A90" s="1" t="s">
        <v>115</v>
      </c>
      <c r="B90" s="1" t="s">
        <v>45</v>
      </c>
      <c r="C90" s="1">
        <v>2008</v>
      </c>
      <c r="D90" s="1">
        <v>2747</v>
      </c>
      <c r="F90" s="7" t="s">
        <v>66</v>
      </c>
      <c r="G90" s="2">
        <v>2022</v>
      </c>
      <c r="H90" s="2">
        <v>2174</v>
      </c>
    </row>
    <row r="91" spans="1:8" x14ac:dyDescent="0.35">
      <c r="A91" s="1" t="s">
        <v>115</v>
      </c>
      <c r="B91" s="1" t="s">
        <v>45</v>
      </c>
      <c r="C91" s="1">
        <v>2017</v>
      </c>
      <c r="D91" s="1">
        <v>3066</v>
      </c>
      <c r="F91" s="7" t="s">
        <v>6</v>
      </c>
      <c r="G91" s="2">
        <v>1932</v>
      </c>
      <c r="H91" s="2">
        <v>2001</v>
      </c>
    </row>
    <row r="92" spans="1:8" x14ac:dyDescent="0.35">
      <c r="A92" s="1" t="s">
        <v>115</v>
      </c>
      <c r="B92" s="1" t="s">
        <v>46</v>
      </c>
      <c r="C92" s="1">
        <v>2008</v>
      </c>
      <c r="D92" s="1">
        <v>1081</v>
      </c>
      <c r="F92" s="7" t="s">
        <v>19</v>
      </c>
      <c r="G92" s="2">
        <v>282</v>
      </c>
      <c r="H92" s="2">
        <v>523</v>
      </c>
    </row>
    <row r="93" spans="1:8" x14ac:dyDescent="0.35">
      <c r="A93" s="1" t="s">
        <v>115</v>
      </c>
      <c r="B93" s="1" t="s">
        <v>46</v>
      </c>
      <c r="C93" s="1">
        <v>2017</v>
      </c>
      <c r="D93" s="1">
        <v>1057</v>
      </c>
      <c r="F93" s="7" t="s">
        <v>67</v>
      </c>
      <c r="G93" s="2">
        <v>2216</v>
      </c>
      <c r="H93" s="2">
        <v>2738</v>
      </c>
    </row>
    <row r="94" spans="1:8" x14ac:dyDescent="0.35">
      <c r="A94" s="1" t="s">
        <v>115</v>
      </c>
      <c r="B94" s="1" t="s">
        <v>47</v>
      </c>
      <c r="C94" s="1">
        <v>2008</v>
      </c>
      <c r="D94" s="1">
        <v>729</v>
      </c>
      <c r="F94" s="7" t="s">
        <v>68</v>
      </c>
      <c r="G94" s="2">
        <v>1768</v>
      </c>
      <c r="H94" s="2">
        <v>2202</v>
      </c>
    </row>
    <row r="95" spans="1:8" x14ac:dyDescent="0.35">
      <c r="A95" s="1" t="s">
        <v>115</v>
      </c>
      <c r="B95" s="1" t="s">
        <v>47</v>
      </c>
      <c r="C95" s="1">
        <v>2017</v>
      </c>
      <c r="D95" s="1">
        <v>918</v>
      </c>
      <c r="F95" s="7" t="s">
        <v>69</v>
      </c>
      <c r="G95" s="2">
        <v>4118</v>
      </c>
      <c r="H95" s="2">
        <v>4800</v>
      </c>
    </row>
    <row r="96" spans="1:8" x14ac:dyDescent="0.35">
      <c r="A96" s="1" t="s">
        <v>115</v>
      </c>
      <c r="B96" s="1" t="s">
        <v>48</v>
      </c>
      <c r="C96" s="1">
        <v>2008</v>
      </c>
      <c r="D96" s="1">
        <v>1984</v>
      </c>
      <c r="F96" s="7" t="s">
        <v>99</v>
      </c>
      <c r="G96" s="2">
        <v>1869</v>
      </c>
      <c r="H96" s="2">
        <v>1993</v>
      </c>
    </row>
    <row r="97" spans="1:8" x14ac:dyDescent="0.35">
      <c r="A97" s="1" t="s">
        <v>115</v>
      </c>
      <c r="B97" s="1" t="s">
        <v>48</v>
      </c>
      <c r="C97" s="1">
        <v>2017</v>
      </c>
      <c r="D97" s="1">
        <v>2074</v>
      </c>
      <c r="F97" s="7" t="s">
        <v>89</v>
      </c>
      <c r="G97" s="2">
        <v>3646</v>
      </c>
      <c r="H97" s="2">
        <v>4322</v>
      </c>
    </row>
    <row r="98" spans="1:8" x14ac:dyDescent="0.35">
      <c r="A98" s="1" t="s">
        <v>115</v>
      </c>
      <c r="B98" s="1" t="s">
        <v>49</v>
      </c>
      <c r="C98" s="1">
        <v>2008</v>
      </c>
      <c r="D98" s="1">
        <v>1537</v>
      </c>
      <c r="F98" s="7" t="s">
        <v>48</v>
      </c>
      <c r="G98" s="2">
        <v>2355</v>
      </c>
      <c r="H98" s="2">
        <v>2503</v>
      </c>
    </row>
    <row r="99" spans="1:8" x14ac:dyDescent="0.35">
      <c r="A99" s="1" t="s">
        <v>115</v>
      </c>
      <c r="B99" s="1" t="s">
        <v>49</v>
      </c>
      <c r="C99" s="1">
        <v>2017</v>
      </c>
      <c r="D99" s="1">
        <v>1814</v>
      </c>
      <c r="F99" s="7" t="s">
        <v>58</v>
      </c>
      <c r="G99" s="2">
        <v>557</v>
      </c>
      <c r="H99" s="2">
        <v>569</v>
      </c>
    </row>
    <row r="100" spans="1:8" x14ac:dyDescent="0.35">
      <c r="A100" s="1" t="s">
        <v>115</v>
      </c>
      <c r="B100" s="1" t="s">
        <v>50</v>
      </c>
      <c r="C100" s="1">
        <v>2008</v>
      </c>
      <c r="D100" s="1">
        <v>2232</v>
      </c>
      <c r="F100" s="7" t="s">
        <v>70</v>
      </c>
      <c r="G100" s="2">
        <v>2531</v>
      </c>
      <c r="H100" s="2">
        <v>2894</v>
      </c>
    </row>
    <row r="101" spans="1:8" x14ac:dyDescent="0.35">
      <c r="A101" s="1" t="s">
        <v>115</v>
      </c>
      <c r="B101" s="1" t="s">
        <v>50</v>
      </c>
      <c r="C101" s="1">
        <v>2017</v>
      </c>
      <c r="D101" s="1">
        <v>2364</v>
      </c>
      <c r="F101" s="7" t="s">
        <v>100</v>
      </c>
      <c r="G101" s="2">
        <v>7911</v>
      </c>
      <c r="H101" s="2">
        <v>8631</v>
      </c>
    </row>
    <row r="102" spans="1:8" x14ac:dyDescent="0.35">
      <c r="A102" s="1" t="s">
        <v>115</v>
      </c>
      <c r="B102" s="1" t="s">
        <v>51</v>
      </c>
      <c r="C102" s="1">
        <v>2008</v>
      </c>
      <c r="D102" s="1">
        <v>830</v>
      </c>
      <c r="F102" s="7" t="s">
        <v>81</v>
      </c>
      <c r="G102" s="2">
        <v>10162</v>
      </c>
      <c r="H102" s="2">
        <v>10966</v>
      </c>
    </row>
    <row r="103" spans="1:8" x14ac:dyDescent="0.35">
      <c r="A103" s="1" t="s">
        <v>115</v>
      </c>
      <c r="B103" s="1" t="s">
        <v>51</v>
      </c>
      <c r="C103" s="1">
        <v>2017</v>
      </c>
      <c r="D103" s="1">
        <v>1103</v>
      </c>
      <c r="F103" s="7" t="s">
        <v>112</v>
      </c>
      <c r="G103" s="2">
        <v>225040</v>
      </c>
      <c r="H103" s="2">
        <v>249721</v>
      </c>
    </row>
    <row r="104" spans="1:8" x14ac:dyDescent="0.35">
      <c r="A104" s="1" t="s">
        <v>115</v>
      </c>
      <c r="B104" s="1" t="s">
        <v>52</v>
      </c>
      <c r="C104" s="1">
        <v>2008</v>
      </c>
      <c r="D104" s="1">
        <v>886</v>
      </c>
    </row>
    <row r="105" spans="1:8" x14ac:dyDescent="0.35">
      <c r="A105" s="1" t="s">
        <v>115</v>
      </c>
      <c r="B105" s="1" t="s">
        <v>52</v>
      </c>
      <c r="C105" s="1">
        <v>2017</v>
      </c>
      <c r="D105" s="1">
        <v>860</v>
      </c>
    </row>
    <row r="106" spans="1:8" x14ac:dyDescent="0.35">
      <c r="A106" s="1" t="s">
        <v>115</v>
      </c>
      <c r="B106" s="1" t="s">
        <v>53</v>
      </c>
      <c r="C106" s="1">
        <v>2008</v>
      </c>
      <c r="D106" s="1">
        <v>1399</v>
      </c>
    </row>
    <row r="107" spans="1:8" x14ac:dyDescent="0.35">
      <c r="A107" s="1" t="s">
        <v>115</v>
      </c>
      <c r="B107" s="1" t="s">
        <v>53</v>
      </c>
      <c r="C107" s="1">
        <v>2017</v>
      </c>
      <c r="D107" s="1">
        <v>1500</v>
      </c>
    </row>
    <row r="108" spans="1:8" x14ac:dyDescent="0.35">
      <c r="A108" s="1" t="s">
        <v>115</v>
      </c>
      <c r="B108" s="1" t="s">
        <v>54</v>
      </c>
      <c r="C108" s="1">
        <v>2008</v>
      </c>
      <c r="D108" s="1">
        <v>1069</v>
      </c>
    </row>
    <row r="109" spans="1:8" x14ac:dyDescent="0.35">
      <c r="A109" s="1" t="s">
        <v>115</v>
      </c>
      <c r="B109" s="1" t="s">
        <v>54</v>
      </c>
      <c r="C109" s="1">
        <v>2017</v>
      </c>
      <c r="D109" s="1">
        <v>1194</v>
      </c>
    </row>
    <row r="110" spans="1:8" x14ac:dyDescent="0.35">
      <c r="A110" s="1" t="s">
        <v>115</v>
      </c>
      <c r="B110" s="1" t="s">
        <v>55</v>
      </c>
      <c r="C110" s="1">
        <v>2008</v>
      </c>
      <c r="D110" s="1">
        <v>1287</v>
      </c>
    </row>
    <row r="111" spans="1:8" x14ac:dyDescent="0.35">
      <c r="A111" s="1" t="s">
        <v>115</v>
      </c>
      <c r="B111" s="1" t="s">
        <v>55</v>
      </c>
      <c r="C111" s="1">
        <v>2017</v>
      </c>
      <c r="D111" s="1">
        <v>1445</v>
      </c>
    </row>
    <row r="112" spans="1:8" x14ac:dyDescent="0.35">
      <c r="A112" s="1" t="s">
        <v>115</v>
      </c>
      <c r="B112" s="1" t="s">
        <v>56</v>
      </c>
      <c r="C112" s="1">
        <v>2008</v>
      </c>
      <c r="D112" s="1">
        <v>6205</v>
      </c>
    </row>
    <row r="113" spans="1:4" x14ac:dyDescent="0.35">
      <c r="A113" s="1" t="s">
        <v>115</v>
      </c>
      <c r="B113" s="1" t="s">
        <v>56</v>
      </c>
      <c r="C113" s="1">
        <v>2017</v>
      </c>
      <c r="D113" s="1">
        <v>6577</v>
      </c>
    </row>
    <row r="114" spans="1:4" x14ac:dyDescent="0.35">
      <c r="A114" s="1" t="s">
        <v>115</v>
      </c>
      <c r="B114" s="1" t="s">
        <v>57</v>
      </c>
      <c r="C114" s="1">
        <v>2008</v>
      </c>
      <c r="D114" s="1">
        <v>2306</v>
      </c>
    </row>
    <row r="115" spans="1:4" x14ac:dyDescent="0.35">
      <c r="A115" s="1" t="s">
        <v>115</v>
      </c>
      <c r="B115" s="1" t="s">
        <v>57</v>
      </c>
      <c r="C115" s="1">
        <v>2017</v>
      </c>
      <c r="D115" s="1">
        <v>2531</v>
      </c>
    </row>
    <row r="116" spans="1:4" x14ac:dyDescent="0.35">
      <c r="A116" s="1" t="s">
        <v>115</v>
      </c>
      <c r="B116" s="1" t="s">
        <v>58</v>
      </c>
      <c r="C116" s="1">
        <v>2008</v>
      </c>
      <c r="D116" s="1">
        <v>453</v>
      </c>
    </row>
    <row r="117" spans="1:4" x14ac:dyDescent="0.35">
      <c r="A117" s="1" t="s">
        <v>115</v>
      </c>
      <c r="B117" s="1" t="s">
        <v>58</v>
      </c>
      <c r="C117" s="1">
        <v>2017</v>
      </c>
      <c r="D117" s="1">
        <v>454</v>
      </c>
    </row>
    <row r="118" spans="1:4" x14ac:dyDescent="0.35">
      <c r="A118" s="1" t="s">
        <v>115</v>
      </c>
      <c r="B118" s="1" t="s">
        <v>59</v>
      </c>
      <c r="C118" s="1">
        <v>2008</v>
      </c>
      <c r="D118" s="1">
        <v>941</v>
      </c>
    </row>
    <row r="119" spans="1:4" x14ac:dyDescent="0.35">
      <c r="A119" s="1" t="s">
        <v>115</v>
      </c>
      <c r="B119" s="1" t="s">
        <v>59</v>
      </c>
      <c r="C119" s="1">
        <v>2017</v>
      </c>
      <c r="D119" s="1">
        <v>1070</v>
      </c>
    </row>
    <row r="120" spans="1:4" x14ac:dyDescent="0.35">
      <c r="A120" s="1" t="s">
        <v>115</v>
      </c>
      <c r="B120" s="1" t="s">
        <v>60</v>
      </c>
      <c r="C120" s="1">
        <v>2008</v>
      </c>
      <c r="D120" s="1">
        <v>3646</v>
      </c>
    </row>
    <row r="121" spans="1:4" x14ac:dyDescent="0.35">
      <c r="A121" s="1" t="s">
        <v>115</v>
      </c>
      <c r="B121" s="1" t="s">
        <v>60</v>
      </c>
      <c r="C121" s="1">
        <v>2017</v>
      </c>
      <c r="D121" s="1">
        <v>4192</v>
      </c>
    </row>
    <row r="122" spans="1:4" x14ac:dyDescent="0.35">
      <c r="A122" s="1" t="s">
        <v>115</v>
      </c>
      <c r="B122" s="1" t="s">
        <v>61</v>
      </c>
      <c r="C122" s="1">
        <v>2008</v>
      </c>
      <c r="D122" s="1">
        <v>127</v>
      </c>
    </row>
    <row r="123" spans="1:4" x14ac:dyDescent="0.35">
      <c r="A123" s="1" t="s">
        <v>115</v>
      </c>
      <c r="B123" s="1" t="s">
        <v>61</v>
      </c>
      <c r="C123" s="1">
        <v>2017</v>
      </c>
      <c r="D123" s="1">
        <v>164</v>
      </c>
    </row>
    <row r="124" spans="1:4" x14ac:dyDescent="0.35">
      <c r="A124" s="1" t="s">
        <v>115</v>
      </c>
      <c r="B124" s="1" t="s">
        <v>62</v>
      </c>
      <c r="C124" s="1">
        <v>2008</v>
      </c>
      <c r="D124" s="1">
        <v>1742</v>
      </c>
    </row>
    <row r="125" spans="1:4" x14ac:dyDescent="0.35">
      <c r="A125" s="1" t="s">
        <v>115</v>
      </c>
      <c r="B125" s="1" t="s">
        <v>62</v>
      </c>
      <c r="C125" s="1">
        <v>2017</v>
      </c>
      <c r="D125" s="1">
        <v>1903</v>
      </c>
    </row>
    <row r="126" spans="1:4" x14ac:dyDescent="0.35">
      <c r="A126" s="1" t="s">
        <v>115</v>
      </c>
      <c r="B126" s="1" t="s">
        <v>63</v>
      </c>
      <c r="C126" s="1">
        <v>2008</v>
      </c>
      <c r="D126" s="1">
        <v>2003</v>
      </c>
    </row>
    <row r="127" spans="1:4" x14ac:dyDescent="0.35">
      <c r="A127" s="1" t="s">
        <v>115</v>
      </c>
      <c r="B127" s="1" t="s">
        <v>63</v>
      </c>
      <c r="C127" s="1">
        <v>2017</v>
      </c>
      <c r="D127" s="1">
        <v>2454</v>
      </c>
    </row>
    <row r="128" spans="1:4" x14ac:dyDescent="0.35">
      <c r="A128" s="1" t="s">
        <v>115</v>
      </c>
      <c r="B128" s="1" t="s">
        <v>64</v>
      </c>
      <c r="C128" s="1">
        <v>2008</v>
      </c>
      <c r="D128" s="1">
        <v>2778</v>
      </c>
    </row>
    <row r="129" spans="1:4" x14ac:dyDescent="0.35">
      <c r="A129" s="1" t="s">
        <v>115</v>
      </c>
      <c r="B129" s="1" t="s">
        <v>64</v>
      </c>
      <c r="C129" s="1">
        <v>2017</v>
      </c>
      <c r="D129" s="1">
        <v>3125</v>
      </c>
    </row>
    <row r="130" spans="1:4" x14ac:dyDescent="0.35">
      <c r="A130" s="1" t="s">
        <v>115</v>
      </c>
      <c r="B130" s="1" t="s">
        <v>65</v>
      </c>
      <c r="C130" s="1">
        <v>2008</v>
      </c>
      <c r="D130" s="1">
        <v>2931</v>
      </c>
    </row>
    <row r="131" spans="1:4" x14ac:dyDescent="0.35">
      <c r="A131" s="1" t="s">
        <v>115</v>
      </c>
      <c r="B131" s="1" t="s">
        <v>65</v>
      </c>
      <c r="C131" s="1">
        <v>2017</v>
      </c>
      <c r="D131" s="1">
        <v>3579</v>
      </c>
    </row>
    <row r="132" spans="1:4" x14ac:dyDescent="0.35">
      <c r="A132" s="1" t="s">
        <v>115</v>
      </c>
      <c r="B132" s="1" t="s">
        <v>66</v>
      </c>
      <c r="C132" s="1">
        <v>2008</v>
      </c>
      <c r="D132" s="1">
        <v>1734</v>
      </c>
    </row>
    <row r="133" spans="1:4" x14ac:dyDescent="0.35">
      <c r="A133" s="1" t="s">
        <v>115</v>
      </c>
      <c r="B133" s="1" t="s">
        <v>66</v>
      </c>
      <c r="C133" s="1">
        <v>2017</v>
      </c>
      <c r="D133" s="1">
        <v>1793</v>
      </c>
    </row>
    <row r="134" spans="1:4" x14ac:dyDescent="0.35">
      <c r="A134" s="1" t="s">
        <v>115</v>
      </c>
      <c r="B134" s="1" t="s">
        <v>67</v>
      </c>
      <c r="C134" s="1">
        <v>2008</v>
      </c>
      <c r="D134" s="1">
        <v>1868</v>
      </c>
    </row>
    <row r="135" spans="1:4" x14ac:dyDescent="0.35">
      <c r="A135" s="1" t="s">
        <v>115</v>
      </c>
      <c r="B135" s="1" t="s">
        <v>67</v>
      </c>
      <c r="C135" s="1">
        <v>2017</v>
      </c>
      <c r="D135" s="1">
        <v>2292</v>
      </c>
    </row>
    <row r="136" spans="1:4" x14ac:dyDescent="0.35">
      <c r="A136" s="1" t="s">
        <v>115</v>
      </c>
      <c r="B136" s="1" t="s">
        <v>68</v>
      </c>
      <c r="C136" s="1">
        <v>2008</v>
      </c>
      <c r="D136" s="1">
        <v>1485</v>
      </c>
    </row>
    <row r="137" spans="1:4" x14ac:dyDescent="0.35">
      <c r="A137" s="1" t="s">
        <v>115</v>
      </c>
      <c r="B137" s="1" t="s">
        <v>68</v>
      </c>
      <c r="C137" s="1">
        <v>2017</v>
      </c>
      <c r="D137" s="1">
        <v>1869</v>
      </c>
    </row>
    <row r="138" spans="1:4" x14ac:dyDescent="0.35">
      <c r="A138" s="1" t="s">
        <v>115</v>
      </c>
      <c r="B138" s="1" t="s">
        <v>69</v>
      </c>
      <c r="C138" s="1">
        <v>2008</v>
      </c>
      <c r="D138" s="1">
        <v>3436</v>
      </c>
    </row>
    <row r="139" spans="1:4" x14ac:dyDescent="0.35">
      <c r="A139" s="1" t="s">
        <v>115</v>
      </c>
      <c r="B139" s="1" t="s">
        <v>69</v>
      </c>
      <c r="C139" s="1">
        <v>2017</v>
      </c>
      <c r="D139" s="1">
        <v>3961</v>
      </c>
    </row>
    <row r="140" spans="1:4" x14ac:dyDescent="0.35">
      <c r="A140" s="1" t="s">
        <v>115</v>
      </c>
      <c r="B140" s="1" t="s">
        <v>70</v>
      </c>
      <c r="C140" s="1">
        <v>2008</v>
      </c>
      <c r="D140" s="1">
        <v>2230</v>
      </c>
    </row>
    <row r="141" spans="1:4" x14ac:dyDescent="0.35">
      <c r="A141" s="1" t="s">
        <v>115</v>
      </c>
      <c r="B141" s="1" t="s">
        <v>70</v>
      </c>
      <c r="C141" s="1">
        <v>2017</v>
      </c>
      <c r="D141" s="1">
        <v>2397</v>
      </c>
    </row>
    <row r="142" spans="1:4" x14ac:dyDescent="0.35">
      <c r="A142" s="1" t="s">
        <v>115</v>
      </c>
      <c r="B142" s="1" t="s">
        <v>71</v>
      </c>
      <c r="C142" s="1">
        <v>2008</v>
      </c>
      <c r="D142" s="1">
        <v>1221</v>
      </c>
    </row>
    <row r="143" spans="1:4" x14ac:dyDescent="0.35">
      <c r="A143" s="1" t="s">
        <v>115</v>
      </c>
      <c r="B143" s="1" t="s">
        <v>71</v>
      </c>
      <c r="C143" s="1">
        <v>2017</v>
      </c>
      <c r="D143" s="1">
        <v>1485</v>
      </c>
    </row>
    <row r="144" spans="1:4" x14ac:dyDescent="0.35">
      <c r="A144" s="1" t="s">
        <v>115</v>
      </c>
      <c r="B144" s="1" t="s">
        <v>72</v>
      </c>
      <c r="C144" s="1">
        <v>2008</v>
      </c>
      <c r="D144" s="1">
        <v>1586</v>
      </c>
    </row>
    <row r="145" spans="1:4" x14ac:dyDescent="0.35">
      <c r="A145" s="1" t="s">
        <v>115</v>
      </c>
      <c r="B145" s="1" t="s">
        <v>72</v>
      </c>
      <c r="C145" s="1">
        <v>2017</v>
      </c>
      <c r="D145" s="1">
        <v>1787</v>
      </c>
    </row>
    <row r="146" spans="1:4" x14ac:dyDescent="0.35">
      <c r="A146" s="1" t="s">
        <v>115</v>
      </c>
      <c r="B146" s="1" t="s">
        <v>73</v>
      </c>
      <c r="C146" s="1">
        <v>2008</v>
      </c>
      <c r="D146" s="1">
        <v>2639</v>
      </c>
    </row>
    <row r="147" spans="1:4" x14ac:dyDescent="0.35">
      <c r="A147" s="1" t="s">
        <v>115</v>
      </c>
      <c r="B147" s="1" t="s">
        <v>73</v>
      </c>
      <c r="C147" s="1">
        <v>2017</v>
      </c>
      <c r="D147" s="1">
        <v>2837</v>
      </c>
    </row>
    <row r="148" spans="1:4" x14ac:dyDescent="0.35">
      <c r="A148" s="1" t="s">
        <v>115</v>
      </c>
      <c r="B148" s="1" t="s">
        <v>74</v>
      </c>
      <c r="C148" s="1">
        <v>2008</v>
      </c>
      <c r="D148" s="1">
        <v>1560</v>
      </c>
    </row>
    <row r="149" spans="1:4" x14ac:dyDescent="0.35">
      <c r="A149" s="1" t="s">
        <v>115</v>
      </c>
      <c r="B149" s="1" t="s">
        <v>74</v>
      </c>
      <c r="C149" s="1">
        <v>2017</v>
      </c>
      <c r="D149" s="1">
        <v>1781</v>
      </c>
    </row>
    <row r="150" spans="1:4" x14ac:dyDescent="0.35">
      <c r="A150" s="1" t="s">
        <v>115</v>
      </c>
      <c r="B150" s="1" t="s">
        <v>75</v>
      </c>
      <c r="C150" s="1">
        <v>2008</v>
      </c>
      <c r="D150" s="1">
        <v>712</v>
      </c>
    </row>
    <row r="151" spans="1:4" x14ac:dyDescent="0.35">
      <c r="A151" s="1" t="s">
        <v>115</v>
      </c>
      <c r="B151" s="1" t="s">
        <v>75</v>
      </c>
      <c r="C151" s="1">
        <v>2017</v>
      </c>
      <c r="D151" s="1">
        <v>906</v>
      </c>
    </row>
    <row r="152" spans="1:4" x14ac:dyDescent="0.35">
      <c r="A152" s="1" t="s">
        <v>115</v>
      </c>
      <c r="B152" s="1" t="s">
        <v>76</v>
      </c>
      <c r="C152" s="1">
        <v>2008</v>
      </c>
      <c r="D152" s="1">
        <v>3409</v>
      </c>
    </row>
    <row r="153" spans="1:4" x14ac:dyDescent="0.35">
      <c r="A153" s="1" t="s">
        <v>115</v>
      </c>
      <c r="B153" s="1" t="s">
        <v>76</v>
      </c>
      <c r="C153" s="1">
        <v>2017</v>
      </c>
      <c r="D153" s="1">
        <v>3628</v>
      </c>
    </row>
    <row r="154" spans="1:4" x14ac:dyDescent="0.35">
      <c r="A154" s="1" t="s">
        <v>115</v>
      </c>
      <c r="B154" s="1" t="s">
        <v>77</v>
      </c>
      <c r="C154" s="1">
        <v>2008</v>
      </c>
      <c r="D154" s="1">
        <v>236</v>
      </c>
    </row>
    <row r="155" spans="1:4" x14ac:dyDescent="0.35">
      <c r="A155" s="1" t="s">
        <v>115</v>
      </c>
      <c r="B155" s="1" t="s">
        <v>77</v>
      </c>
      <c r="C155" s="1">
        <v>2017</v>
      </c>
      <c r="D155" s="1">
        <v>255</v>
      </c>
    </row>
    <row r="156" spans="1:4" x14ac:dyDescent="0.35">
      <c r="A156" s="1" t="s">
        <v>115</v>
      </c>
      <c r="B156" s="1" t="s">
        <v>78</v>
      </c>
      <c r="C156" s="1">
        <v>2008</v>
      </c>
      <c r="D156" s="1">
        <v>2711</v>
      </c>
    </row>
    <row r="157" spans="1:4" x14ac:dyDescent="0.35">
      <c r="A157" s="1" t="s">
        <v>115</v>
      </c>
      <c r="B157" s="1" t="s">
        <v>78</v>
      </c>
      <c r="C157" s="1">
        <v>2017</v>
      </c>
      <c r="D157" s="1">
        <v>3111</v>
      </c>
    </row>
    <row r="158" spans="1:4" x14ac:dyDescent="0.35">
      <c r="A158" s="1" t="s">
        <v>115</v>
      </c>
      <c r="B158" s="1" t="s">
        <v>79</v>
      </c>
      <c r="C158" s="1">
        <v>2008</v>
      </c>
      <c r="D158" s="1">
        <v>1328</v>
      </c>
    </row>
    <row r="159" spans="1:4" x14ac:dyDescent="0.35">
      <c r="A159" s="1" t="s">
        <v>115</v>
      </c>
      <c r="B159" s="1" t="s">
        <v>79</v>
      </c>
      <c r="C159" s="1">
        <v>2017</v>
      </c>
      <c r="D159" s="1">
        <v>1671</v>
      </c>
    </row>
    <row r="160" spans="1:4" x14ac:dyDescent="0.35">
      <c r="A160" s="1" t="s">
        <v>115</v>
      </c>
      <c r="B160" s="1" t="s">
        <v>80</v>
      </c>
      <c r="C160" s="1">
        <v>2008</v>
      </c>
      <c r="D160" s="1">
        <v>1467</v>
      </c>
    </row>
    <row r="161" spans="1:4" x14ac:dyDescent="0.35">
      <c r="A161" s="1" t="s">
        <v>115</v>
      </c>
      <c r="B161" s="1" t="s">
        <v>80</v>
      </c>
      <c r="C161" s="1">
        <v>2017</v>
      </c>
      <c r="D161" s="1">
        <v>1720</v>
      </c>
    </row>
    <row r="162" spans="1:4" x14ac:dyDescent="0.35">
      <c r="A162" s="1" t="s">
        <v>115</v>
      </c>
      <c r="B162" s="1" t="s">
        <v>81</v>
      </c>
      <c r="C162" s="1">
        <v>2008</v>
      </c>
      <c r="D162" s="1">
        <v>8493</v>
      </c>
    </row>
    <row r="163" spans="1:4" x14ac:dyDescent="0.35">
      <c r="A163" s="1" t="s">
        <v>115</v>
      </c>
      <c r="B163" s="1" t="s">
        <v>81</v>
      </c>
      <c r="C163" s="1">
        <v>2017</v>
      </c>
      <c r="D163" s="1">
        <v>8831</v>
      </c>
    </row>
    <row r="164" spans="1:4" x14ac:dyDescent="0.35">
      <c r="A164" s="1" t="s">
        <v>115</v>
      </c>
      <c r="B164" s="1" t="s">
        <v>82</v>
      </c>
      <c r="C164" s="1">
        <v>2008</v>
      </c>
      <c r="D164" s="1">
        <v>2591</v>
      </c>
    </row>
    <row r="165" spans="1:4" x14ac:dyDescent="0.35">
      <c r="A165" s="1" t="s">
        <v>115</v>
      </c>
      <c r="B165" s="1" t="s">
        <v>82</v>
      </c>
      <c r="C165" s="1">
        <v>2017</v>
      </c>
      <c r="D165" s="1">
        <v>3148</v>
      </c>
    </row>
    <row r="166" spans="1:4" x14ac:dyDescent="0.35">
      <c r="A166" s="1" t="s">
        <v>115</v>
      </c>
      <c r="B166" s="1" t="s">
        <v>83</v>
      </c>
      <c r="C166" s="1">
        <v>2008</v>
      </c>
      <c r="D166" s="1">
        <v>1776</v>
      </c>
    </row>
    <row r="167" spans="1:4" x14ac:dyDescent="0.35">
      <c r="A167" s="1" t="s">
        <v>115</v>
      </c>
      <c r="B167" s="1" t="s">
        <v>83</v>
      </c>
      <c r="C167" s="1">
        <v>2017</v>
      </c>
      <c r="D167" s="1">
        <v>2267</v>
      </c>
    </row>
    <row r="168" spans="1:4" x14ac:dyDescent="0.35">
      <c r="A168" s="1" t="s">
        <v>115</v>
      </c>
      <c r="B168" s="1" t="s">
        <v>84</v>
      </c>
      <c r="C168" s="1">
        <v>2008</v>
      </c>
      <c r="D168" s="1">
        <v>1230</v>
      </c>
    </row>
    <row r="169" spans="1:4" x14ac:dyDescent="0.35">
      <c r="A169" s="1" t="s">
        <v>115</v>
      </c>
      <c r="B169" s="1" t="s">
        <v>84</v>
      </c>
      <c r="C169" s="1">
        <v>2017</v>
      </c>
      <c r="D169" s="1">
        <v>1461</v>
      </c>
    </row>
    <row r="170" spans="1:4" x14ac:dyDescent="0.35">
      <c r="A170" s="1" t="s">
        <v>115</v>
      </c>
      <c r="B170" s="1" t="s">
        <v>85</v>
      </c>
      <c r="C170" s="1">
        <v>2008</v>
      </c>
      <c r="D170" s="1">
        <v>867</v>
      </c>
    </row>
    <row r="171" spans="1:4" x14ac:dyDescent="0.35">
      <c r="A171" s="1" t="s">
        <v>115</v>
      </c>
      <c r="B171" s="1" t="s">
        <v>85</v>
      </c>
      <c r="C171" s="1">
        <v>2017</v>
      </c>
      <c r="D171" s="1">
        <v>970</v>
      </c>
    </row>
    <row r="172" spans="1:4" x14ac:dyDescent="0.35">
      <c r="A172" s="1" t="s">
        <v>115</v>
      </c>
      <c r="B172" s="1" t="s">
        <v>86</v>
      </c>
      <c r="C172" s="1">
        <v>2008</v>
      </c>
      <c r="D172" s="1">
        <v>2045</v>
      </c>
    </row>
    <row r="173" spans="1:4" x14ac:dyDescent="0.35">
      <c r="A173" s="1" t="s">
        <v>115</v>
      </c>
      <c r="B173" s="1" t="s">
        <v>86</v>
      </c>
      <c r="C173" s="1">
        <v>2017</v>
      </c>
      <c r="D173" s="1">
        <v>2436</v>
      </c>
    </row>
    <row r="174" spans="1:4" x14ac:dyDescent="0.35">
      <c r="A174" s="1" t="s">
        <v>115</v>
      </c>
      <c r="B174" s="1" t="s">
        <v>87</v>
      </c>
      <c r="C174" s="1">
        <v>2008</v>
      </c>
      <c r="D174" s="1">
        <v>1832</v>
      </c>
    </row>
    <row r="175" spans="1:4" x14ac:dyDescent="0.35">
      <c r="A175" s="1" t="s">
        <v>115</v>
      </c>
      <c r="B175" s="1" t="s">
        <v>87</v>
      </c>
      <c r="C175" s="1">
        <v>2017</v>
      </c>
      <c r="D175" s="1">
        <v>2096</v>
      </c>
    </row>
    <row r="176" spans="1:4" x14ac:dyDescent="0.35">
      <c r="A176" s="1" t="s">
        <v>115</v>
      </c>
      <c r="B176" s="1" t="s">
        <v>88</v>
      </c>
      <c r="C176" s="1">
        <v>2008</v>
      </c>
      <c r="D176" s="1">
        <v>774</v>
      </c>
    </row>
    <row r="177" spans="1:4" x14ac:dyDescent="0.35">
      <c r="A177" s="1" t="s">
        <v>115</v>
      </c>
      <c r="B177" s="1" t="s">
        <v>88</v>
      </c>
      <c r="C177" s="1">
        <v>2017</v>
      </c>
      <c r="D177" s="1">
        <v>906</v>
      </c>
    </row>
    <row r="178" spans="1:4" x14ac:dyDescent="0.35">
      <c r="A178" s="1" t="s">
        <v>115</v>
      </c>
      <c r="B178" s="1" t="s">
        <v>89</v>
      </c>
      <c r="C178" s="1">
        <v>2008</v>
      </c>
      <c r="D178" s="1">
        <v>3102</v>
      </c>
    </row>
    <row r="179" spans="1:4" x14ac:dyDescent="0.35">
      <c r="A179" s="1" t="s">
        <v>115</v>
      </c>
      <c r="B179" s="1" t="s">
        <v>89</v>
      </c>
      <c r="C179" s="1">
        <v>2017</v>
      </c>
      <c r="D179" s="1">
        <v>3584</v>
      </c>
    </row>
    <row r="180" spans="1:4" x14ac:dyDescent="0.35">
      <c r="A180" s="1" t="s">
        <v>115</v>
      </c>
      <c r="B180" s="1" t="s">
        <v>90</v>
      </c>
      <c r="C180" s="1">
        <v>2008</v>
      </c>
      <c r="D180" s="1">
        <v>1494</v>
      </c>
    </row>
    <row r="181" spans="1:4" x14ac:dyDescent="0.35">
      <c r="A181" s="1" t="s">
        <v>115</v>
      </c>
      <c r="B181" s="1" t="s">
        <v>90</v>
      </c>
      <c r="C181" s="1">
        <v>2017</v>
      </c>
      <c r="D181" s="1">
        <v>1630</v>
      </c>
    </row>
    <row r="182" spans="1:4" x14ac:dyDescent="0.35">
      <c r="A182" s="1" t="s">
        <v>115</v>
      </c>
      <c r="B182" s="1" t="s">
        <v>91</v>
      </c>
      <c r="C182" s="1">
        <v>2008</v>
      </c>
      <c r="D182" s="1">
        <v>2518</v>
      </c>
    </row>
    <row r="183" spans="1:4" x14ac:dyDescent="0.35">
      <c r="A183" s="1" t="s">
        <v>115</v>
      </c>
      <c r="B183" s="1" t="s">
        <v>91</v>
      </c>
      <c r="C183" s="1">
        <v>2017</v>
      </c>
      <c r="D183" s="1">
        <v>2884</v>
      </c>
    </row>
    <row r="184" spans="1:4" x14ac:dyDescent="0.35">
      <c r="A184" s="1" t="s">
        <v>115</v>
      </c>
      <c r="B184" s="1" t="s">
        <v>92</v>
      </c>
      <c r="C184" s="1">
        <v>2008</v>
      </c>
      <c r="D184" s="1">
        <v>2673</v>
      </c>
    </row>
    <row r="185" spans="1:4" x14ac:dyDescent="0.35">
      <c r="A185" s="1" t="s">
        <v>115</v>
      </c>
      <c r="B185" s="1" t="s">
        <v>92</v>
      </c>
      <c r="C185" s="1">
        <v>2017</v>
      </c>
      <c r="D185" s="1">
        <v>2909</v>
      </c>
    </row>
    <row r="186" spans="1:4" x14ac:dyDescent="0.35">
      <c r="A186" s="1" t="s">
        <v>115</v>
      </c>
      <c r="B186" s="1" t="s">
        <v>93</v>
      </c>
      <c r="C186" s="1">
        <v>2008</v>
      </c>
      <c r="D186" s="1">
        <v>1467</v>
      </c>
    </row>
    <row r="187" spans="1:4" x14ac:dyDescent="0.35">
      <c r="A187" s="1" t="s">
        <v>115</v>
      </c>
      <c r="B187" s="1" t="s">
        <v>93</v>
      </c>
      <c r="C187" s="1">
        <v>2017</v>
      </c>
      <c r="D187" s="1">
        <v>1564</v>
      </c>
    </row>
    <row r="188" spans="1:4" x14ac:dyDescent="0.35">
      <c r="A188" s="1" t="s">
        <v>115</v>
      </c>
      <c r="B188" s="1" t="s">
        <v>94</v>
      </c>
      <c r="C188" s="1">
        <v>2008</v>
      </c>
      <c r="D188" s="1">
        <v>105</v>
      </c>
    </row>
    <row r="189" spans="1:4" x14ac:dyDescent="0.35">
      <c r="A189" s="1" t="s">
        <v>115</v>
      </c>
      <c r="B189" s="1" t="s">
        <v>94</v>
      </c>
      <c r="C189" s="1">
        <v>2017</v>
      </c>
      <c r="D189" s="1">
        <v>122</v>
      </c>
    </row>
    <row r="190" spans="1:4" x14ac:dyDescent="0.35">
      <c r="A190" s="1" t="s">
        <v>115</v>
      </c>
      <c r="B190" s="1" t="s">
        <v>95</v>
      </c>
      <c r="C190" s="1">
        <v>2008</v>
      </c>
      <c r="D190" s="1">
        <v>1584</v>
      </c>
    </row>
    <row r="191" spans="1:4" x14ac:dyDescent="0.35">
      <c r="A191" s="1" t="s">
        <v>115</v>
      </c>
      <c r="B191" s="1" t="s">
        <v>95</v>
      </c>
      <c r="C191" s="1">
        <v>2017</v>
      </c>
      <c r="D191" s="1">
        <v>1707</v>
      </c>
    </row>
    <row r="192" spans="1:4" x14ac:dyDescent="0.35">
      <c r="A192" s="1" t="s">
        <v>115</v>
      </c>
      <c r="B192" s="1" t="s">
        <v>96</v>
      </c>
      <c r="C192" s="1">
        <v>2008</v>
      </c>
      <c r="D192" s="1">
        <v>1043</v>
      </c>
    </row>
    <row r="193" spans="1:4" x14ac:dyDescent="0.35">
      <c r="A193" s="1" t="s">
        <v>115</v>
      </c>
      <c r="B193" s="1" t="s">
        <v>96</v>
      </c>
      <c r="C193" s="1">
        <v>2017</v>
      </c>
      <c r="D193" s="1">
        <v>1055</v>
      </c>
    </row>
    <row r="194" spans="1:4" x14ac:dyDescent="0.35">
      <c r="A194" s="1" t="s">
        <v>115</v>
      </c>
      <c r="B194" s="1" t="s">
        <v>97</v>
      </c>
      <c r="C194" s="1">
        <v>2008</v>
      </c>
      <c r="D194" s="1">
        <v>993</v>
      </c>
    </row>
    <row r="195" spans="1:4" x14ac:dyDescent="0.35">
      <c r="A195" s="1" t="s">
        <v>115</v>
      </c>
      <c r="B195" s="1" t="s">
        <v>97</v>
      </c>
      <c r="C195" s="1">
        <v>2017</v>
      </c>
      <c r="D195" s="1">
        <v>1089</v>
      </c>
    </row>
    <row r="196" spans="1:4" x14ac:dyDescent="0.35">
      <c r="A196" s="1" t="s">
        <v>115</v>
      </c>
      <c r="B196" s="1" t="s">
        <v>98</v>
      </c>
      <c r="C196" s="1">
        <v>2008</v>
      </c>
      <c r="D196" s="1">
        <v>1836</v>
      </c>
    </row>
    <row r="197" spans="1:4" x14ac:dyDescent="0.35">
      <c r="A197" s="1" t="s">
        <v>115</v>
      </c>
      <c r="B197" s="1" t="s">
        <v>98</v>
      </c>
      <c r="C197" s="1">
        <v>2017</v>
      </c>
      <c r="D197" s="1">
        <v>1871</v>
      </c>
    </row>
    <row r="198" spans="1:4" x14ac:dyDescent="0.35">
      <c r="A198" s="1" t="s">
        <v>115</v>
      </c>
      <c r="B198" s="1" t="s">
        <v>99</v>
      </c>
      <c r="C198" s="1">
        <v>2008</v>
      </c>
      <c r="D198" s="1">
        <v>1596</v>
      </c>
    </row>
    <row r="199" spans="1:4" x14ac:dyDescent="0.35">
      <c r="A199" s="1" t="s">
        <v>115</v>
      </c>
      <c r="B199" s="1" t="s">
        <v>99</v>
      </c>
      <c r="C199" s="1">
        <v>2017</v>
      </c>
      <c r="D199" s="1">
        <v>1637</v>
      </c>
    </row>
    <row r="200" spans="1:4" x14ac:dyDescent="0.35">
      <c r="A200" s="1" t="s">
        <v>115</v>
      </c>
      <c r="B200" s="1" t="s">
        <v>100</v>
      </c>
      <c r="C200" s="1">
        <v>2008</v>
      </c>
      <c r="D200" s="1">
        <v>6753</v>
      </c>
    </row>
    <row r="201" spans="1:4" x14ac:dyDescent="0.35">
      <c r="A201" s="1" t="s">
        <v>115</v>
      </c>
      <c r="B201" s="1" t="s">
        <v>100</v>
      </c>
      <c r="C201" s="1">
        <v>2017</v>
      </c>
      <c r="D201" s="1">
        <v>7142</v>
      </c>
    </row>
    <row r="202" spans="1:4" x14ac:dyDescent="0.35">
      <c r="A202" s="1" t="s">
        <v>117</v>
      </c>
      <c r="B202" s="1" t="s">
        <v>2</v>
      </c>
      <c r="C202" s="1">
        <v>2008</v>
      </c>
      <c r="D202" s="1">
        <v>35149</v>
      </c>
    </row>
    <row r="203" spans="1:4" x14ac:dyDescent="0.35">
      <c r="A203" s="1" t="s">
        <v>117</v>
      </c>
      <c r="B203" s="1" t="s">
        <v>2</v>
      </c>
      <c r="C203" s="1">
        <v>2017</v>
      </c>
      <c r="D203" s="1">
        <v>43233</v>
      </c>
    </row>
    <row r="204" spans="1:4" x14ac:dyDescent="0.35">
      <c r="A204" s="1" t="s">
        <v>117</v>
      </c>
      <c r="B204" s="1" t="s">
        <v>3</v>
      </c>
      <c r="C204" s="1">
        <v>2008</v>
      </c>
      <c r="D204" s="1">
        <v>3781</v>
      </c>
    </row>
    <row r="205" spans="1:4" x14ac:dyDescent="0.35">
      <c r="A205" s="1" t="s">
        <v>117</v>
      </c>
      <c r="B205" s="1" t="s">
        <v>3</v>
      </c>
      <c r="C205" s="1">
        <v>2017</v>
      </c>
      <c r="D205" s="1">
        <v>2744</v>
      </c>
    </row>
    <row r="206" spans="1:4" x14ac:dyDescent="0.35">
      <c r="A206" s="1" t="s">
        <v>117</v>
      </c>
      <c r="B206" s="1" t="s">
        <v>4</v>
      </c>
      <c r="C206" s="1">
        <v>2008</v>
      </c>
      <c r="D206" s="1">
        <v>1045</v>
      </c>
    </row>
    <row r="207" spans="1:4" x14ac:dyDescent="0.35">
      <c r="A207" s="1" t="s">
        <v>117</v>
      </c>
      <c r="B207" s="1" t="s">
        <v>4</v>
      </c>
      <c r="C207" s="1">
        <v>2017</v>
      </c>
      <c r="D207" s="1">
        <v>955</v>
      </c>
    </row>
    <row r="208" spans="1:4" x14ac:dyDescent="0.35">
      <c r="A208" s="1" t="s">
        <v>117</v>
      </c>
      <c r="B208" s="1" t="s">
        <v>5</v>
      </c>
      <c r="C208" s="1">
        <v>2008</v>
      </c>
      <c r="D208" s="1">
        <v>59</v>
      </c>
    </row>
    <row r="209" spans="1:4" x14ac:dyDescent="0.35">
      <c r="A209" s="1" t="s">
        <v>117</v>
      </c>
      <c r="B209" s="1" t="s">
        <v>5</v>
      </c>
      <c r="C209" s="1">
        <v>2017</v>
      </c>
      <c r="D209" s="1">
        <v>114</v>
      </c>
    </row>
    <row r="210" spans="1:4" x14ac:dyDescent="0.35">
      <c r="A210" s="1" t="s">
        <v>117</v>
      </c>
      <c r="B210" s="1" t="s">
        <v>6</v>
      </c>
      <c r="C210" s="1">
        <v>2008</v>
      </c>
      <c r="D210" s="1">
        <v>214</v>
      </c>
    </row>
    <row r="211" spans="1:4" x14ac:dyDescent="0.35">
      <c r="A211" s="1" t="s">
        <v>117</v>
      </c>
      <c r="B211" s="1" t="s">
        <v>6</v>
      </c>
      <c r="C211" s="1">
        <v>2017</v>
      </c>
      <c r="D211" s="1">
        <v>359</v>
      </c>
    </row>
    <row r="212" spans="1:4" x14ac:dyDescent="0.35">
      <c r="A212" s="1" t="s">
        <v>117</v>
      </c>
      <c r="B212" s="1" t="s">
        <v>7</v>
      </c>
      <c r="C212" s="1">
        <v>2008</v>
      </c>
      <c r="D212" s="1">
        <v>47</v>
      </c>
    </row>
    <row r="213" spans="1:4" x14ac:dyDescent="0.35">
      <c r="A213" s="1" t="s">
        <v>117</v>
      </c>
      <c r="B213" s="1" t="s">
        <v>7</v>
      </c>
      <c r="C213" s="1">
        <v>2017</v>
      </c>
      <c r="D213" s="1">
        <v>82</v>
      </c>
    </row>
    <row r="214" spans="1:4" x14ac:dyDescent="0.35">
      <c r="A214" s="1" t="s">
        <v>117</v>
      </c>
      <c r="B214" s="1" t="s">
        <v>8</v>
      </c>
      <c r="C214" s="1">
        <v>2008</v>
      </c>
      <c r="D214" s="1">
        <v>163</v>
      </c>
    </row>
    <row r="215" spans="1:4" x14ac:dyDescent="0.35">
      <c r="A215" s="1" t="s">
        <v>117</v>
      </c>
      <c r="B215" s="1" t="s">
        <v>8</v>
      </c>
      <c r="C215" s="1">
        <v>2017</v>
      </c>
      <c r="D215" s="1">
        <v>290</v>
      </c>
    </row>
    <row r="216" spans="1:4" x14ac:dyDescent="0.35">
      <c r="A216" s="1" t="s">
        <v>117</v>
      </c>
      <c r="B216" s="1" t="s">
        <v>9</v>
      </c>
      <c r="C216" s="1">
        <v>2008</v>
      </c>
      <c r="D216" s="1">
        <v>134</v>
      </c>
    </row>
    <row r="217" spans="1:4" x14ac:dyDescent="0.35">
      <c r="A217" s="1" t="s">
        <v>117</v>
      </c>
      <c r="B217" s="1" t="s">
        <v>9</v>
      </c>
      <c r="C217" s="1">
        <v>2017</v>
      </c>
      <c r="D217" s="1">
        <v>258</v>
      </c>
    </row>
    <row r="218" spans="1:4" x14ac:dyDescent="0.35">
      <c r="A218" s="1" t="s">
        <v>117</v>
      </c>
      <c r="B218" s="1" t="s">
        <v>10</v>
      </c>
      <c r="C218" s="1">
        <v>2008</v>
      </c>
      <c r="D218" s="1">
        <v>917</v>
      </c>
    </row>
    <row r="219" spans="1:4" x14ac:dyDescent="0.35">
      <c r="A219" s="1" t="s">
        <v>117</v>
      </c>
      <c r="B219" s="1" t="s">
        <v>10</v>
      </c>
      <c r="C219" s="1">
        <v>2017</v>
      </c>
      <c r="D219" s="1">
        <v>907</v>
      </c>
    </row>
    <row r="220" spans="1:4" x14ac:dyDescent="0.35">
      <c r="A220" s="1" t="s">
        <v>117</v>
      </c>
      <c r="B220" s="1" t="s">
        <v>11</v>
      </c>
      <c r="C220" s="1">
        <v>2008</v>
      </c>
      <c r="D220" s="1">
        <v>455</v>
      </c>
    </row>
    <row r="221" spans="1:4" x14ac:dyDescent="0.35">
      <c r="A221" s="1" t="s">
        <v>117</v>
      </c>
      <c r="B221" s="1" t="s">
        <v>11</v>
      </c>
      <c r="C221" s="1">
        <v>2017</v>
      </c>
      <c r="D221" s="1">
        <v>682</v>
      </c>
    </row>
    <row r="222" spans="1:4" x14ac:dyDescent="0.35">
      <c r="A222" s="1" t="s">
        <v>117</v>
      </c>
      <c r="B222" s="1" t="s">
        <v>12</v>
      </c>
      <c r="C222" s="1">
        <v>2008</v>
      </c>
      <c r="D222" s="1">
        <v>151</v>
      </c>
    </row>
    <row r="223" spans="1:4" x14ac:dyDescent="0.35">
      <c r="A223" s="1" t="s">
        <v>117</v>
      </c>
      <c r="B223" s="1" t="s">
        <v>12</v>
      </c>
      <c r="C223" s="1">
        <v>2017</v>
      </c>
      <c r="D223" s="1">
        <v>225</v>
      </c>
    </row>
    <row r="224" spans="1:4" x14ac:dyDescent="0.35">
      <c r="A224" s="1" t="s">
        <v>117</v>
      </c>
      <c r="B224" s="1" t="s">
        <v>13</v>
      </c>
      <c r="C224" s="1">
        <v>2008</v>
      </c>
      <c r="D224" s="1">
        <v>158</v>
      </c>
    </row>
    <row r="225" spans="1:4" x14ac:dyDescent="0.35">
      <c r="A225" s="1" t="s">
        <v>117</v>
      </c>
      <c r="B225" s="1" t="s">
        <v>13</v>
      </c>
      <c r="C225" s="1">
        <v>2017</v>
      </c>
      <c r="D225" s="1">
        <v>277</v>
      </c>
    </row>
    <row r="226" spans="1:4" x14ac:dyDescent="0.35">
      <c r="A226" s="1" t="s">
        <v>117</v>
      </c>
      <c r="B226" s="1" t="s">
        <v>14</v>
      </c>
      <c r="C226" s="1">
        <v>2008</v>
      </c>
      <c r="D226" s="1">
        <v>288</v>
      </c>
    </row>
    <row r="227" spans="1:4" x14ac:dyDescent="0.35">
      <c r="A227" s="1" t="s">
        <v>117</v>
      </c>
      <c r="B227" s="1" t="s">
        <v>14</v>
      </c>
      <c r="C227" s="1">
        <v>2017</v>
      </c>
      <c r="D227" s="1">
        <v>424</v>
      </c>
    </row>
    <row r="228" spans="1:4" x14ac:dyDescent="0.35">
      <c r="A228" s="1" t="s">
        <v>117</v>
      </c>
      <c r="B228" s="1" t="s">
        <v>15</v>
      </c>
      <c r="C228" s="1">
        <v>2008</v>
      </c>
      <c r="D228" s="1">
        <v>148</v>
      </c>
    </row>
    <row r="229" spans="1:4" x14ac:dyDescent="0.35">
      <c r="A229" s="1" t="s">
        <v>117</v>
      </c>
      <c r="B229" s="1" t="s">
        <v>15</v>
      </c>
      <c r="C229" s="1">
        <v>2017</v>
      </c>
      <c r="D229" s="1">
        <v>233</v>
      </c>
    </row>
    <row r="230" spans="1:4" x14ac:dyDescent="0.35">
      <c r="A230" s="1" t="s">
        <v>117</v>
      </c>
      <c r="B230" s="1" t="s">
        <v>16</v>
      </c>
      <c r="C230" s="1">
        <v>2008</v>
      </c>
      <c r="D230" s="1">
        <v>53</v>
      </c>
    </row>
    <row r="231" spans="1:4" x14ac:dyDescent="0.35">
      <c r="A231" s="1" t="s">
        <v>117</v>
      </c>
      <c r="B231" s="1" t="s">
        <v>16</v>
      </c>
      <c r="C231" s="1">
        <v>2017</v>
      </c>
      <c r="D231" s="1">
        <v>71</v>
      </c>
    </row>
    <row r="232" spans="1:4" x14ac:dyDescent="0.35">
      <c r="A232" s="1" t="s">
        <v>117</v>
      </c>
      <c r="B232" s="1" t="s">
        <v>17</v>
      </c>
      <c r="C232" s="1">
        <v>2008</v>
      </c>
      <c r="D232" s="1">
        <v>571</v>
      </c>
    </row>
    <row r="233" spans="1:4" x14ac:dyDescent="0.35">
      <c r="A233" s="1" t="s">
        <v>117</v>
      </c>
      <c r="B233" s="1" t="s">
        <v>17</v>
      </c>
      <c r="C233" s="1">
        <v>2017</v>
      </c>
      <c r="D233" s="1">
        <v>840</v>
      </c>
    </row>
    <row r="234" spans="1:4" x14ac:dyDescent="0.35">
      <c r="A234" s="1" t="s">
        <v>117</v>
      </c>
      <c r="B234" s="1" t="s">
        <v>18</v>
      </c>
      <c r="C234" s="1">
        <v>2008</v>
      </c>
      <c r="D234" s="1">
        <v>221</v>
      </c>
    </row>
    <row r="235" spans="1:4" x14ac:dyDescent="0.35">
      <c r="A235" s="1" t="s">
        <v>117</v>
      </c>
      <c r="B235" s="1" t="s">
        <v>18</v>
      </c>
      <c r="C235" s="1">
        <v>2017</v>
      </c>
      <c r="D235" s="1">
        <v>358</v>
      </c>
    </row>
    <row r="236" spans="1:4" x14ac:dyDescent="0.35">
      <c r="A236" s="1" t="s">
        <v>117</v>
      </c>
      <c r="B236" s="1" t="s">
        <v>19</v>
      </c>
      <c r="C236" s="1">
        <v>2008</v>
      </c>
      <c r="D236" s="1">
        <v>33</v>
      </c>
    </row>
    <row r="237" spans="1:4" x14ac:dyDescent="0.35">
      <c r="A237" s="1" t="s">
        <v>117</v>
      </c>
      <c r="B237" s="1" t="s">
        <v>19</v>
      </c>
      <c r="C237" s="1">
        <v>2017</v>
      </c>
      <c r="D237" s="1">
        <v>70</v>
      </c>
    </row>
    <row r="238" spans="1:4" x14ac:dyDescent="0.35">
      <c r="A238" s="1" t="s">
        <v>117</v>
      </c>
      <c r="B238" s="1" t="s">
        <v>20</v>
      </c>
      <c r="C238" s="1">
        <v>2008</v>
      </c>
      <c r="D238" s="1">
        <v>98</v>
      </c>
    </row>
    <row r="239" spans="1:4" x14ac:dyDescent="0.35">
      <c r="A239" s="1" t="s">
        <v>117</v>
      </c>
      <c r="B239" s="1" t="s">
        <v>20</v>
      </c>
      <c r="C239" s="1">
        <v>2017</v>
      </c>
      <c r="D239" s="1">
        <v>160</v>
      </c>
    </row>
    <row r="240" spans="1:4" x14ac:dyDescent="0.35">
      <c r="A240" s="1" t="s">
        <v>117</v>
      </c>
      <c r="B240" s="1" t="s">
        <v>21</v>
      </c>
      <c r="C240" s="1">
        <v>2008</v>
      </c>
      <c r="D240" s="1">
        <v>96</v>
      </c>
    </row>
    <row r="241" spans="1:4" x14ac:dyDescent="0.35">
      <c r="A241" s="1" t="s">
        <v>117</v>
      </c>
      <c r="B241" s="1" t="s">
        <v>21</v>
      </c>
      <c r="C241" s="1">
        <v>2017</v>
      </c>
      <c r="D241" s="1">
        <v>121</v>
      </c>
    </row>
    <row r="242" spans="1:4" x14ac:dyDescent="0.35">
      <c r="A242" s="1" t="s">
        <v>117</v>
      </c>
      <c r="B242" s="1" t="s">
        <v>22</v>
      </c>
      <c r="C242" s="1">
        <v>2008</v>
      </c>
      <c r="D242" s="1">
        <v>186</v>
      </c>
    </row>
    <row r="243" spans="1:4" x14ac:dyDescent="0.35">
      <c r="A243" s="1" t="s">
        <v>117</v>
      </c>
      <c r="B243" s="1" t="s">
        <v>22</v>
      </c>
      <c r="C243" s="1">
        <v>2017</v>
      </c>
      <c r="D243" s="1">
        <v>282</v>
      </c>
    </row>
    <row r="244" spans="1:4" x14ac:dyDescent="0.35">
      <c r="A244" s="1" t="s">
        <v>117</v>
      </c>
      <c r="B244" s="1" t="s">
        <v>23</v>
      </c>
      <c r="C244" s="1">
        <v>2008</v>
      </c>
      <c r="D244" s="1">
        <v>202</v>
      </c>
    </row>
    <row r="245" spans="1:4" x14ac:dyDescent="0.35">
      <c r="A245" s="1" t="s">
        <v>117</v>
      </c>
      <c r="B245" s="1" t="s">
        <v>23</v>
      </c>
      <c r="C245" s="1">
        <v>2017</v>
      </c>
      <c r="D245" s="1">
        <v>278</v>
      </c>
    </row>
    <row r="246" spans="1:4" x14ac:dyDescent="0.35">
      <c r="A246" s="1" t="s">
        <v>117</v>
      </c>
      <c r="B246" s="1" t="s">
        <v>24</v>
      </c>
      <c r="C246" s="1">
        <v>2008</v>
      </c>
      <c r="D246" s="1">
        <v>163</v>
      </c>
    </row>
    <row r="247" spans="1:4" x14ac:dyDescent="0.35">
      <c r="A247" s="1" t="s">
        <v>117</v>
      </c>
      <c r="B247" s="1" t="s">
        <v>24</v>
      </c>
      <c r="C247" s="1">
        <v>2017</v>
      </c>
      <c r="D247" s="1">
        <v>294</v>
      </c>
    </row>
    <row r="248" spans="1:4" x14ac:dyDescent="0.35">
      <c r="A248" s="1" t="s">
        <v>117</v>
      </c>
      <c r="B248" s="1" t="s">
        <v>25</v>
      </c>
      <c r="C248" s="1">
        <v>2008</v>
      </c>
      <c r="D248" s="1">
        <v>232</v>
      </c>
    </row>
    <row r="249" spans="1:4" x14ac:dyDescent="0.35">
      <c r="A249" s="1" t="s">
        <v>117</v>
      </c>
      <c r="B249" s="1" t="s">
        <v>25</v>
      </c>
      <c r="C249" s="1">
        <v>2017</v>
      </c>
      <c r="D249" s="1">
        <v>288</v>
      </c>
    </row>
    <row r="250" spans="1:4" x14ac:dyDescent="0.35">
      <c r="A250" s="1" t="s">
        <v>117</v>
      </c>
      <c r="B250" s="1" t="s">
        <v>26</v>
      </c>
      <c r="C250" s="1">
        <v>2008</v>
      </c>
      <c r="D250" s="1">
        <v>150</v>
      </c>
    </row>
    <row r="251" spans="1:4" x14ac:dyDescent="0.35">
      <c r="A251" s="1" t="s">
        <v>117</v>
      </c>
      <c r="B251" s="1" t="s">
        <v>26</v>
      </c>
      <c r="C251" s="1">
        <v>2017</v>
      </c>
      <c r="D251" s="1">
        <v>192</v>
      </c>
    </row>
    <row r="252" spans="1:4" x14ac:dyDescent="0.35">
      <c r="A252" s="1" t="s">
        <v>117</v>
      </c>
      <c r="B252" s="1" t="s">
        <v>27</v>
      </c>
      <c r="C252" s="1">
        <v>2008</v>
      </c>
      <c r="D252" s="1">
        <v>380</v>
      </c>
    </row>
    <row r="253" spans="1:4" x14ac:dyDescent="0.35">
      <c r="A253" s="1" t="s">
        <v>117</v>
      </c>
      <c r="B253" s="1" t="s">
        <v>27</v>
      </c>
      <c r="C253" s="1">
        <v>2017</v>
      </c>
      <c r="D253" s="1">
        <v>489</v>
      </c>
    </row>
    <row r="254" spans="1:4" x14ac:dyDescent="0.35">
      <c r="A254" s="1" t="s">
        <v>117</v>
      </c>
      <c r="B254" s="1" t="s">
        <v>28</v>
      </c>
      <c r="C254" s="1">
        <v>2008</v>
      </c>
      <c r="D254" s="1">
        <v>247</v>
      </c>
    </row>
    <row r="255" spans="1:4" x14ac:dyDescent="0.35">
      <c r="A255" s="1" t="s">
        <v>117</v>
      </c>
      <c r="B255" s="1" t="s">
        <v>28</v>
      </c>
      <c r="C255" s="1">
        <v>2017</v>
      </c>
      <c r="D255" s="1">
        <v>339</v>
      </c>
    </row>
    <row r="256" spans="1:4" x14ac:dyDescent="0.35">
      <c r="A256" s="1" t="s">
        <v>117</v>
      </c>
      <c r="B256" s="1" t="s">
        <v>29</v>
      </c>
      <c r="C256" s="1">
        <v>2008</v>
      </c>
      <c r="D256" s="1">
        <v>182</v>
      </c>
    </row>
    <row r="257" spans="1:4" x14ac:dyDescent="0.35">
      <c r="A257" s="1" t="s">
        <v>117</v>
      </c>
      <c r="B257" s="1" t="s">
        <v>29</v>
      </c>
      <c r="C257" s="1">
        <v>2017</v>
      </c>
      <c r="D257" s="1">
        <v>342</v>
      </c>
    </row>
    <row r="258" spans="1:4" x14ac:dyDescent="0.35">
      <c r="A258" s="1" t="s">
        <v>117</v>
      </c>
      <c r="B258" s="1" t="s">
        <v>30</v>
      </c>
      <c r="C258" s="1">
        <v>2008</v>
      </c>
      <c r="D258" s="1">
        <v>449</v>
      </c>
    </row>
    <row r="259" spans="1:4" x14ac:dyDescent="0.35">
      <c r="A259" s="1" t="s">
        <v>117</v>
      </c>
      <c r="B259" s="1" t="s">
        <v>30</v>
      </c>
      <c r="C259" s="1">
        <v>2017</v>
      </c>
      <c r="D259" s="1">
        <v>749</v>
      </c>
    </row>
    <row r="260" spans="1:4" x14ac:dyDescent="0.35">
      <c r="A260" s="1" t="s">
        <v>117</v>
      </c>
      <c r="B260" s="1" t="s">
        <v>31</v>
      </c>
      <c r="C260" s="1">
        <v>2008</v>
      </c>
      <c r="D260" s="1">
        <v>373</v>
      </c>
    </row>
    <row r="261" spans="1:4" x14ac:dyDescent="0.35">
      <c r="A261" s="1" t="s">
        <v>117</v>
      </c>
      <c r="B261" s="1" t="s">
        <v>31</v>
      </c>
      <c r="C261" s="1">
        <v>2017</v>
      </c>
      <c r="D261" s="1">
        <v>469</v>
      </c>
    </row>
    <row r="262" spans="1:4" x14ac:dyDescent="0.35">
      <c r="A262" s="1" t="s">
        <v>117</v>
      </c>
      <c r="B262" s="1" t="s">
        <v>116</v>
      </c>
      <c r="C262" s="1">
        <v>2008</v>
      </c>
      <c r="D262" s="1">
        <v>1</v>
      </c>
    </row>
    <row r="263" spans="1:4" x14ac:dyDescent="0.35">
      <c r="A263" s="1" t="s">
        <v>117</v>
      </c>
      <c r="B263" s="1" t="s">
        <v>116</v>
      </c>
      <c r="C263" s="1">
        <v>2017</v>
      </c>
      <c r="D263" s="1">
        <v>0</v>
      </c>
    </row>
    <row r="264" spans="1:4" x14ac:dyDescent="0.35">
      <c r="A264" s="1" t="s">
        <v>117</v>
      </c>
      <c r="B264" s="1" t="s">
        <v>32</v>
      </c>
      <c r="C264" s="1">
        <v>2008</v>
      </c>
      <c r="D264" s="1">
        <v>169</v>
      </c>
    </row>
    <row r="265" spans="1:4" x14ac:dyDescent="0.35">
      <c r="A265" s="1" t="s">
        <v>117</v>
      </c>
      <c r="B265" s="1" t="s">
        <v>32</v>
      </c>
      <c r="C265" s="1">
        <v>2017</v>
      </c>
      <c r="D265" s="1">
        <v>210</v>
      </c>
    </row>
    <row r="266" spans="1:4" x14ac:dyDescent="0.35">
      <c r="A266" s="1" t="s">
        <v>117</v>
      </c>
      <c r="B266" s="1" t="s">
        <v>33</v>
      </c>
      <c r="C266" s="1">
        <v>2008</v>
      </c>
      <c r="D266" s="1">
        <v>292</v>
      </c>
    </row>
    <row r="267" spans="1:4" x14ac:dyDescent="0.35">
      <c r="A267" s="1" t="s">
        <v>117</v>
      </c>
      <c r="B267" s="1" t="s">
        <v>33</v>
      </c>
      <c r="C267" s="1">
        <v>2017</v>
      </c>
      <c r="D267" s="1">
        <v>360</v>
      </c>
    </row>
    <row r="268" spans="1:4" x14ac:dyDescent="0.35">
      <c r="A268" s="1" t="s">
        <v>117</v>
      </c>
      <c r="B268" s="1" t="s">
        <v>34</v>
      </c>
      <c r="C268" s="1">
        <v>2008</v>
      </c>
      <c r="D268" s="1">
        <v>104</v>
      </c>
    </row>
    <row r="269" spans="1:4" x14ac:dyDescent="0.35">
      <c r="A269" s="1" t="s">
        <v>117</v>
      </c>
      <c r="B269" s="1" t="s">
        <v>34</v>
      </c>
      <c r="C269" s="1">
        <v>2017</v>
      </c>
      <c r="D269" s="1">
        <v>176</v>
      </c>
    </row>
    <row r="270" spans="1:4" x14ac:dyDescent="0.35">
      <c r="A270" s="1" t="s">
        <v>117</v>
      </c>
      <c r="B270" s="1" t="s">
        <v>35</v>
      </c>
      <c r="C270" s="1">
        <v>2008</v>
      </c>
      <c r="D270" s="1">
        <v>439</v>
      </c>
    </row>
    <row r="271" spans="1:4" x14ac:dyDescent="0.35">
      <c r="A271" s="1" t="s">
        <v>117</v>
      </c>
      <c r="B271" s="1" t="s">
        <v>35</v>
      </c>
      <c r="C271" s="1">
        <v>2017</v>
      </c>
      <c r="D271" s="1">
        <v>567</v>
      </c>
    </row>
    <row r="272" spans="1:4" x14ac:dyDescent="0.35">
      <c r="A272" s="1" t="s">
        <v>117</v>
      </c>
      <c r="B272" s="1" t="s">
        <v>36</v>
      </c>
      <c r="C272" s="1">
        <v>2008</v>
      </c>
      <c r="D272" s="1">
        <v>73</v>
      </c>
    </row>
    <row r="273" spans="1:4" x14ac:dyDescent="0.35">
      <c r="A273" s="1" t="s">
        <v>117</v>
      </c>
      <c r="B273" s="1" t="s">
        <v>36</v>
      </c>
      <c r="C273" s="1">
        <v>2017</v>
      </c>
      <c r="D273" s="1">
        <v>104</v>
      </c>
    </row>
    <row r="274" spans="1:4" x14ac:dyDescent="0.35">
      <c r="A274" s="1" t="s">
        <v>117</v>
      </c>
      <c r="B274" s="1" t="s">
        <v>37</v>
      </c>
      <c r="C274" s="1">
        <v>2008</v>
      </c>
      <c r="D274" s="1">
        <v>208</v>
      </c>
    </row>
    <row r="275" spans="1:4" x14ac:dyDescent="0.35">
      <c r="A275" s="1" t="s">
        <v>117</v>
      </c>
      <c r="B275" s="1" t="s">
        <v>37</v>
      </c>
      <c r="C275" s="1">
        <v>2017</v>
      </c>
      <c r="D275" s="1">
        <v>265</v>
      </c>
    </row>
    <row r="276" spans="1:4" x14ac:dyDescent="0.35">
      <c r="A276" s="1" t="s">
        <v>117</v>
      </c>
      <c r="B276" s="1" t="s">
        <v>38</v>
      </c>
      <c r="C276" s="1">
        <v>2008</v>
      </c>
      <c r="D276" s="1">
        <v>494</v>
      </c>
    </row>
    <row r="277" spans="1:4" x14ac:dyDescent="0.35">
      <c r="A277" s="1" t="s">
        <v>117</v>
      </c>
      <c r="B277" s="1" t="s">
        <v>38</v>
      </c>
      <c r="C277" s="1">
        <v>2017</v>
      </c>
      <c r="D277" s="1">
        <v>634</v>
      </c>
    </row>
    <row r="278" spans="1:4" x14ac:dyDescent="0.35">
      <c r="A278" s="1" t="s">
        <v>117</v>
      </c>
      <c r="B278" s="1" t="s">
        <v>39</v>
      </c>
      <c r="C278" s="1">
        <v>2008</v>
      </c>
      <c r="D278" s="1">
        <v>369</v>
      </c>
    </row>
    <row r="279" spans="1:4" x14ac:dyDescent="0.35">
      <c r="A279" s="1" t="s">
        <v>117</v>
      </c>
      <c r="B279" s="1" t="s">
        <v>39</v>
      </c>
      <c r="C279" s="1">
        <v>2017</v>
      </c>
      <c r="D279" s="1">
        <v>530</v>
      </c>
    </row>
    <row r="280" spans="1:4" x14ac:dyDescent="0.35">
      <c r="A280" s="1" t="s">
        <v>117</v>
      </c>
      <c r="B280" s="1" t="s">
        <v>40</v>
      </c>
      <c r="C280" s="1">
        <v>2008</v>
      </c>
      <c r="D280" s="1">
        <v>258</v>
      </c>
    </row>
    <row r="281" spans="1:4" x14ac:dyDescent="0.35">
      <c r="A281" s="1" t="s">
        <v>117</v>
      </c>
      <c r="B281" s="1" t="s">
        <v>40</v>
      </c>
      <c r="C281" s="1">
        <v>2017</v>
      </c>
      <c r="D281" s="1">
        <v>379</v>
      </c>
    </row>
    <row r="282" spans="1:4" x14ac:dyDescent="0.35">
      <c r="A282" s="1" t="s">
        <v>117</v>
      </c>
      <c r="B282" s="1" t="s">
        <v>41</v>
      </c>
      <c r="C282" s="1">
        <v>2008</v>
      </c>
      <c r="D282" s="1">
        <v>376</v>
      </c>
    </row>
    <row r="283" spans="1:4" x14ac:dyDescent="0.35">
      <c r="A283" s="1" t="s">
        <v>117</v>
      </c>
      <c r="B283" s="1" t="s">
        <v>41</v>
      </c>
      <c r="C283" s="1">
        <v>2017</v>
      </c>
      <c r="D283" s="1">
        <v>455</v>
      </c>
    </row>
    <row r="284" spans="1:4" x14ac:dyDescent="0.35">
      <c r="A284" s="1" t="s">
        <v>117</v>
      </c>
      <c r="B284" s="1" t="s">
        <v>42</v>
      </c>
      <c r="C284" s="1">
        <v>2008</v>
      </c>
      <c r="D284" s="1">
        <v>490</v>
      </c>
    </row>
    <row r="285" spans="1:4" x14ac:dyDescent="0.35">
      <c r="A285" s="1" t="s">
        <v>117</v>
      </c>
      <c r="B285" s="1" t="s">
        <v>42</v>
      </c>
      <c r="C285" s="1">
        <v>2017</v>
      </c>
      <c r="D285" s="1">
        <v>625</v>
      </c>
    </row>
    <row r="286" spans="1:4" x14ac:dyDescent="0.35">
      <c r="A286" s="1" t="s">
        <v>117</v>
      </c>
      <c r="B286" s="1" t="s">
        <v>43</v>
      </c>
      <c r="C286" s="1">
        <v>2008</v>
      </c>
      <c r="D286" s="1">
        <v>237</v>
      </c>
    </row>
    <row r="287" spans="1:4" x14ac:dyDescent="0.35">
      <c r="A287" s="1" t="s">
        <v>117</v>
      </c>
      <c r="B287" s="1" t="s">
        <v>43</v>
      </c>
      <c r="C287" s="1">
        <v>2017</v>
      </c>
      <c r="D287" s="1">
        <v>315</v>
      </c>
    </row>
    <row r="288" spans="1:4" x14ac:dyDescent="0.35">
      <c r="A288" s="1" t="s">
        <v>117</v>
      </c>
      <c r="B288" s="1" t="s">
        <v>44</v>
      </c>
      <c r="C288" s="1">
        <v>2008</v>
      </c>
      <c r="D288" s="1">
        <v>185</v>
      </c>
    </row>
    <row r="289" spans="1:4" x14ac:dyDescent="0.35">
      <c r="A289" s="1" t="s">
        <v>117</v>
      </c>
      <c r="B289" s="1" t="s">
        <v>44</v>
      </c>
      <c r="C289" s="1">
        <v>2017</v>
      </c>
      <c r="D289" s="1">
        <v>205</v>
      </c>
    </row>
    <row r="290" spans="1:4" x14ac:dyDescent="0.35">
      <c r="A290" s="1" t="s">
        <v>117</v>
      </c>
      <c r="B290" s="1" t="s">
        <v>45</v>
      </c>
      <c r="C290" s="1">
        <v>2008</v>
      </c>
      <c r="D290" s="1">
        <v>492</v>
      </c>
    </row>
    <row r="291" spans="1:4" x14ac:dyDescent="0.35">
      <c r="A291" s="1" t="s">
        <v>117</v>
      </c>
      <c r="B291" s="1" t="s">
        <v>45</v>
      </c>
      <c r="C291" s="1">
        <v>2017</v>
      </c>
      <c r="D291" s="1">
        <v>625</v>
      </c>
    </row>
    <row r="292" spans="1:4" x14ac:dyDescent="0.35">
      <c r="A292" s="1" t="s">
        <v>117</v>
      </c>
      <c r="B292" s="1" t="s">
        <v>46</v>
      </c>
      <c r="C292" s="1">
        <v>2008</v>
      </c>
      <c r="D292" s="1">
        <v>178</v>
      </c>
    </row>
    <row r="293" spans="1:4" x14ac:dyDescent="0.35">
      <c r="A293" s="1" t="s">
        <v>117</v>
      </c>
      <c r="B293" s="1" t="s">
        <v>46</v>
      </c>
      <c r="C293" s="1">
        <v>2017</v>
      </c>
      <c r="D293" s="1">
        <v>274</v>
      </c>
    </row>
    <row r="294" spans="1:4" x14ac:dyDescent="0.35">
      <c r="A294" s="1" t="s">
        <v>117</v>
      </c>
      <c r="B294" s="1" t="s">
        <v>47</v>
      </c>
      <c r="C294" s="1">
        <v>2008</v>
      </c>
      <c r="D294" s="1">
        <v>141</v>
      </c>
    </row>
    <row r="295" spans="1:4" x14ac:dyDescent="0.35">
      <c r="A295" s="1" t="s">
        <v>117</v>
      </c>
      <c r="B295" s="1" t="s">
        <v>47</v>
      </c>
      <c r="C295" s="1">
        <v>2017</v>
      </c>
      <c r="D295" s="1">
        <v>181</v>
      </c>
    </row>
    <row r="296" spans="1:4" x14ac:dyDescent="0.35">
      <c r="A296" s="1" t="s">
        <v>117</v>
      </c>
      <c r="B296" s="1" t="s">
        <v>48</v>
      </c>
      <c r="C296" s="1">
        <v>2008</v>
      </c>
      <c r="D296" s="1">
        <v>368</v>
      </c>
    </row>
    <row r="297" spans="1:4" x14ac:dyDescent="0.35">
      <c r="A297" s="1" t="s">
        <v>117</v>
      </c>
      <c r="B297" s="1" t="s">
        <v>48</v>
      </c>
      <c r="C297" s="1">
        <v>2017</v>
      </c>
      <c r="D297" s="1">
        <v>415</v>
      </c>
    </row>
    <row r="298" spans="1:4" x14ac:dyDescent="0.35">
      <c r="A298" s="1" t="s">
        <v>117</v>
      </c>
      <c r="B298" s="1" t="s">
        <v>49</v>
      </c>
      <c r="C298" s="1">
        <v>2008</v>
      </c>
      <c r="D298" s="1">
        <v>286</v>
      </c>
    </row>
    <row r="299" spans="1:4" x14ac:dyDescent="0.35">
      <c r="A299" s="1" t="s">
        <v>117</v>
      </c>
      <c r="B299" s="1" t="s">
        <v>49</v>
      </c>
      <c r="C299" s="1">
        <v>2017</v>
      </c>
      <c r="D299" s="1">
        <v>337</v>
      </c>
    </row>
    <row r="300" spans="1:4" x14ac:dyDescent="0.35">
      <c r="A300" s="1" t="s">
        <v>117</v>
      </c>
      <c r="B300" s="1" t="s">
        <v>50</v>
      </c>
      <c r="C300" s="1">
        <v>2008</v>
      </c>
      <c r="D300" s="1">
        <v>430</v>
      </c>
    </row>
    <row r="301" spans="1:4" x14ac:dyDescent="0.35">
      <c r="A301" s="1" t="s">
        <v>117</v>
      </c>
      <c r="B301" s="1" t="s">
        <v>50</v>
      </c>
      <c r="C301" s="1">
        <v>2017</v>
      </c>
      <c r="D301" s="1">
        <v>509</v>
      </c>
    </row>
    <row r="302" spans="1:4" x14ac:dyDescent="0.35">
      <c r="A302" s="1" t="s">
        <v>117</v>
      </c>
      <c r="B302" s="1" t="s">
        <v>51</v>
      </c>
      <c r="C302" s="1">
        <v>2008</v>
      </c>
      <c r="D302" s="1">
        <v>136</v>
      </c>
    </row>
    <row r="303" spans="1:4" x14ac:dyDescent="0.35">
      <c r="A303" s="1" t="s">
        <v>117</v>
      </c>
      <c r="B303" s="1" t="s">
        <v>51</v>
      </c>
      <c r="C303" s="1">
        <v>2017</v>
      </c>
      <c r="D303" s="1">
        <v>206</v>
      </c>
    </row>
    <row r="304" spans="1:4" x14ac:dyDescent="0.35">
      <c r="A304" s="1" t="s">
        <v>117</v>
      </c>
      <c r="B304" s="1" t="s">
        <v>52</v>
      </c>
      <c r="C304" s="1">
        <v>2008</v>
      </c>
      <c r="D304" s="1">
        <v>170</v>
      </c>
    </row>
    <row r="305" spans="1:4" x14ac:dyDescent="0.35">
      <c r="A305" s="1" t="s">
        <v>117</v>
      </c>
      <c r="B305" s="1" t="s">
        <v>52</v>
      </c>
      <c r="C305" s="1">
        <v>2017</v>
      </c>
      <c r="D305" s="1">
        <v>220</v>
      </c>
    </row>
    <row r="306" spans="1:4" x14ac:dyDescent="0.35">
      <c r="A306" s="1" t="s">
        <v>117</v>
      </c>
      <c r="B306" s="1" t="s">
        <v>53</v>
      </c>
      <c r="C306" s="1">
        <v>2008</v>
      </c>
      <c r="D306" s="1">
        <v>264</v>
      </c>
    </row>
    <row r="307" spans="1:4" x14ac:dyDescent="0.35">
      <c r="A307" s="1" t="s">
        <v>117</v>
      </c>
      <c r="B307" s="1" t="s">
        <v>53</v>
      </c>
      <c r="C307" s="1">
        <v>2017</v>
      </c>
      <c r="D307" s="1">
        <v>321</v>
      </c>
    </row>
    <row r="308" spans="1:4" x14ac:dyDescent="0.35">
      <c r="A308" s="1" t="s">
        <v>117</v>
      </c>
      <c r="B308" s="1" t="s">
        <v>54</v>
      </c>
      <c r="C308" s="1">
        <v>2008</v>
      </c>
      <c r="D308" s="1">
        <v>192</v>
      </c>
    </row>
    <row r="309" spans="1:4" x14ac:dyDescent="0.35">
      <c r="A309" s="1" t="s">
        <v>117</v>
      </c>
      <c r="B309" s="1" t="s">
        <v>54</v>
      </c>
      <c r="C309" s="1">
        <v>2017</v>
      </c>
      <c r="D309" s="1">
        <v>220</v>
      </c>
    </row>
    <row r="310" spans="1:4" x14ac:dyDescent="0.35">
      <c r="A310" s="1" t="s">
        <v>117</v>
      </c>
      <c r="B310" s="1" t="s">
        <v>55</v>
      </c>
      <c r="C310" s="1">
        <v>2008</v>
      </c>
      <c r="D310" s="1">
        <v>221</v>
      </c>
    </row>
    <row r="311" spans="1:4" x14ac:dyDescent="0.35">
      <c r="A311" s="1" t="s">
        <v>117</v>
      </c>
      <c r="B311" s="1" t="s">
        <v>55</v>
      </c>
      <c r="C311" s="1">
        <v>2017</v>
      </c>
      <c r="D311" s="1">
        <v>310</v>
      </c>
    </row>
    <row r="312" spans="1:4" x14ac:dyDescent="0.35">
      <c r="A312" s="1" t="s">
        <v>117</v>
      </c>
      <c r="B312" s="1" t="s">
        <v>56</v>
      </c>
      <c r="C312" s="1">
        <v>2008</v>
      </c>
      <c r="D312" s="1">
        <v>1264</v>
      </c>
    </row>
    <row r="313" spans="1:4" x14ac:dyDescent="0.35">
      <c r="A313" s="1" t="s">
        <v>117</v>
      </c>
      <c r="B313" s="1" t="s">
        <v>56</v>
      </c>
      <c r="C313" s="1">
        <v>2017</v>
      </c>
      <c r="D313" s="1">
        <v>1451</v>
      </c>
    </row>
    <row r="314" spans="1:4" x14ac:dyDescent="0.35">
      <c r="A314" s="1" t="s">
        <v>117</v>
      </c>
      <c r="B314" s="1" t="s">
        <v>57</v>
      </c>
      <c r="C314" s="1">
        <v>2008</v>
      </c>
      <c r="D314" s="1">
        <v>481</v>
      </c>
    </row>
    <row r="315" spans="1:4" x14ac:dyDescent="0.35">
      <c r="A315" s="1" t="s">
        <v>117</v>
      </c>
      <c r="B315" s="1" t="s">
        <v>57</v>
      </c>
      <c r="C315" s="1">
        <v>2017</v>
      </c>
      <c r="D315" s="1">
        <v>571</v>
      </c>
    </row>
    <row r="316" spans="1:4" x14ac:dyDescent="0.35">
      <c r="A316" s="1" t="s">
        <v>117</v>
      </c>
      <c r="B316" s="1" t="s">
        <v>58</v>
      </c>
      <c r="C316" s="1">
        <v>2008</v>
      </c>
      <c r="D316" s="1">
        <v>100</v>
      </c>
    </row>
    <row r="317" spans="1:4" x14ac:dyDescent="0.35">
      <c r="A317" s="1" t="s">
        <v>117</v>
      </c>
      <c r="B317" s="1" t="s">
        <v>58</v>
      </c>
      <c r="C317" s="1">
        <v>2017</v>
      </c>
      <c r="D317" s="1">
        <v>113</v>
      </c>
    </row>
    <row r="318" spans="1:4" x14ac:dyDescent="0.35">
      <c r="A318" s="1" t="s">
        <v>117</v>
      </c>
      <c r="B318" s="1" t="s">
        <v>59</v>
      </c>
      <c r="C318" s="1">
        <v>2008</v>
      </c>
      <c r="D318" s="1">
        <v>181</v>
      </c>
    </row>
    <row r="319" spans="1:4" x14ac:dyDescent="0.35">
      <c r="A319" s="1" t="s">
        <v>117</v>
      </c>
      <c r="B319" s="1" t="s">
        <v>59</v>
      </c>
      <c r="C319" s="1">
        <v>2017</v>
      </c>
      <c r="D319" s="1">
        <v>225</v>
      </c>
    </row>
    <row r="320" spans="1:4" x14ac:dyDescent="0.35">
      <c r="A320" s="1" t="s">
        <v>117</v>
      </c>
      <c r="B320" s="1" t="s">
        <v>60</v>
      </c>
      <c r="C320" s="1">
        <v>2008</v>
      </c>
      <c r="D320" s="1">
        <v>537</v>
      </c>
    </row>
    <row r="321" spans="1:4" x14ac:dyDescent="0.35">
      <c r="A321" s="1" t="s">
        <v>117</v>
      </c>
      <c r="B321" s="1" t="s">
        <v>60</v>
      </c>
      <c r="C321" s="1">
        <v>2017</v>
      </c>
      <c r="D321" s="1">
        <v>766</v>
      </c>
    </row>
    <row r="322" spans="1:4" x14ac:dyDescent="0.35">
      <c r="A322" s="1" t="s">
        <v>117</v>
      </c>
      <c r="B322" s="1" t="s">
        <v>61</v>
      </c>
      <c r="C322" s="1">
        <v>2008</v>
      </c>
      <c r="D322" s="1">
        <v>30</v>
      </c>
    </row>
    <row r="323" spans="1:4" x14ac:dyDescent="0.35">
      <c r="A323" s="1" t="s">
        <v>117</v>
      </c>
      <c r="B323" s="1" t="s">
        <v>61</v>
      </c>
      <c r="C323" s="1">
        <v>2017</v>
      </c>
      <c r="D323" s="1">
        <v>32</v>
      </c>
    </row>
    <row r="324" spans="1:4" x14ac:dyDescent="0.35">
      <c r="A324" s="1" t="s">
        <v>117</v>
      </c>
      <c r="B324" s="1" t="s">
        <v>62</v>
      </c>
      <c r="C324" s="1">
        <v>2008</v>
      </c>
      <c r="D324" s="1">
        <v>286</v>
      </c>
    </row>
    <row r="325" spans="1:4" x14ac:dyDescent="0.35">
      <c r="A325" s="1" t="s">
        <v>117</v>
      </c>
      <c r="B325" s="1" t="s">
        <v>62</v>
      </c>
      <c r="C325" s="1">
        <v>2017</v>
      </c>
      <c r="D325" s="1">
        <v>391</v>
      </c>
    </row>
    <row r="326" spans="1:4" x14ac:dyDescent="0.35">
      <c r="A326" s="1" t="s">
        <v>117</v>
      </c>
      <c r="B326" s="1" t="s">
        <v>63</v>
      </c>
      <c r="C326" s="1">
        <v>2008</v>
      </c>
      <c r="D326" s="1">
        <v>368</v>
      </c>
    </row>
    <row r="327" spans="1:4" x14ac:dyDescent="0.35">
      <c r="A327" s="1" t="s">
        <v>117</v>
      </c>
      <c r="B327" s="1" t="s">
        <v>63</v>
      </c>
      <c r="C327" s="1">
        <v>2017</v>
      </c>
      <c r="D327" s="1">
        <v>420</v>
      </c>
    </row>
    <row r="328" spans="1:4" x14ac:dyDescent="0.35">
      <c r="A328" s="1" t="s">
        <v>117</v>
      </c>
      <c r="B328" s="1" t="s">
        <v>64</v>
      </c>
      <c r="C328" s="1">
        <v>2008</v>
      </c>
      <c r="D328" s="1">
        <v>513</v>
      </c>
    </row>
    <row r="329" spans="1:4" x14ac:dyDescent="0.35">
      <c r="A329" s="1" t="s">
        <v>117</v>
      </c>
      <c r="B329" s="1" t="s">
        <v>64</v>
      </c>
      <c r="C329" s="1">
        <v>2017</v>
      </c>
      <c r="D329" s="1">
        <v>668</v>
      </c>
    </row>
    <row r="330" spans="1:4" x14ac:dyDescent="0.35">
      <c r="A330" s="1" t="s">
        <v>117</v>
      </c>
      <c r="B330" s="1" t="s">
        <v>65</v>
      </c>
      <c r="C330" s="1">
        <v>2008</v>
      </c>
      <c r="D330" s="1">
        <v>422</v>
      </c>
    </row>
    <row r="331" spans="1:4" x14ac:dyDescent="0.35">
      <c r="A331" s="1" t="s">
        <v>117</v>
      </c>
      <c r="B331" s="1" t="s">
        <v>65</v>
      </c>
      <c r="C331" s="1">
        <v>2017</v>
      </c>
      <c r="D331" s="1">
        <v>675</v>
      </c>
    </row>
    <row r="332" spans="1:4" x14ac:dyDescent="0.35">
      <c r="A332" s="1" t="s">
        <v>117</v>
      </c>
      <c r="B332" s="1" t="s">
        <v>66</v>
      </c>
      <c r="C332" s="1">
        <v>2008</v>
      </c>
      <c r="D332" s="1">
        <v>280</v>
      </c>
    </row>
    <row r="333" spans="1:4" x14ac:dyDescent="0.35">
      <c r="A333" s="1" t="s">
        <v>117</v>
      </c>
      <c r="B333" s="1" t="s">
        <v>66</v>
      </c>
      <c r="C333" s="1">
        <v>2017</v>
      </c>
      <c r="D333" s="1">
        <v>373</v>
      </c>
    </row>
    <row r="334" spans="1:4" x14ac:dyDescent="0.35">
      <c r="A334" s="1" t="s">
        <v>117</v>
      </c>
      <c r="B334" s="1" t="s">
        <v>67</v>
      </c>
      <c r="C334" s="1">
        <v>2008</v>
      </c>
      <c r="D334" s="1">
        <v>344</v>
      </c>
    </row>
    <row r="335" spans="1:4" x14ac:dyDescent="0.35">
      <c r="A335" s="1" t="s">
        <v>117</v>
      </c>
      <c r="B335" s="1" t="s">
        <v>67</v>
      </c>
      <c r="C335" s="1">
        <v>2017</v>
      </c>
      <c r="D335" s="1">
        <v>435</v>
      </c>
    </row>
    <row r="336" spans="1:4" x14ac:dyDescent="0.35">
      <c r="A336" s="1" t="s">
        <v>117</v>
      </c>
      <c r="B336" s="1" t="s">
        <v>68</v>
      </c>
      <c r="C336" s="1">
        <v>2008</v>
      </c>
      <c r="D336" s="1">
        <v>277</v>
      </c>
    </row>
    <row r="337" spans="1:4" x14ac:dyDescent="0.35">
      <c r="A337" s="1" t="s">
        <v>117</v>
      </c>
      <c r="B337" s="1" t="s">
        <v>68</v>
      </c>
      <c r="C337" s="1">
        <v>2017</v>
      </c>
      <c r="D337" s="1">
        <v>328</v>
      </c>
    </row>
    <row r="338" spans="1:4" x14ac:dyDescent="0.35">
      <c r="A338" s="1" t="s">
        <v>117</v>
      </c>
      <c r="B338" s="1" t="s">
        <v>69</v>
      </c>
      <c r="C338" s="1">
        <v>2008</v>
      </c>
      <c r="D338" s="1">
        <v>661</v>
      </c>
    </row>
    <row r="339" spans="1:4" x14ac:dyDescent="0.35">
      <c r="A339" s="1" t="s">
        <v>117</v>
      </c>
      <c r="B339" s="1" t="s">
        <v>69</v>
      </c>
      <c r="C339" s="1">
        <v>2017</v>
      </c>
      <c r="D339" s="1">
        <v>814</v>
      </c>
    </row>
    <row r="340" spans="1:4" x14ac:dyDescent="0.35">
      <c r="A340" s="1" t="s">
        <v>117</v>
      </c>
      <c r="B340" s="1" t="s">
        <v>70</v>
      </c>
      <c r="C340" s="1">
        <v>2008</v>
      </c>
      <c r="D340" s="1">
        <v>297</v>
      </c>
    </row>
    <row r="341" spans="1:4" x14ac:dyDescent="0.35">
      <c r="A341" s="1" t="s">
        <v>117</v>
      </c>
      <c r="B341" s="1" t="s">
        <v>70</v>
      </c>
      <c r="C341" s="1">
        <v>2017</v>
      </c>
      <c r="D341" s="1">
        <v>491</v>
      </c>
    </row>
    <row r="342" spans="1:4" x14ac:dyDescent="0.35">
      <c r="A342" s="1" t="s">
        <v>117</v>
      </c>
      <c r="B342" s="1" t="s">
        <v>71</v>
      </c>
      <c r="C342" s="1">
        <v>2008</v>
      </c>
      <c r="D342" s="1">
        <v>227</v>
      </c>
    </row>
    <row r="343" spans="1:4" x14ac:dyDescent="0.35">
      <c r="A343" s="1" t="s">
        <v>117</v>
      </c>
      <c r="B343" s="1" t="s">
        <v>71</v>
      </c>
      <c r="C343" s="1">
        <v>2017</v>
      </c>
      <c r="D343" s="1">
        <v>300</v>
      </c>
    </row>
    <row r="344" spans="1:4" x14ac:dyDescent="0.35">
      <c r="A344" s="1" t="s">
        <v>117</v>
      </c>
      <c r="B344" s="1" t="s">
        <v>72</v>
      </c>
      <c r="C344" s="1">
        <v>2008</v>
      </c>
      <c r="D344" s="1">
        <v>256</v>
      </c>
    </row>
    <row r="345" spans="1:4" x14ac:dyDescent="0.35">
      <c r="A345" s="1" t="s">
        <v>117</v>
      </c>
      <c r="B345" s="1" t="s">
        <v>72</v>
      </c>
      <c r="C345" s="1">
        <v>2017</v>
      </c>
      <c r="D345" s="1">
        <v>379</v>
      </c>
    </row>
    <row r="346" spans="1:4" x14ac:dyDescent="0.35">
      <c r="A346" s="1" t="s">
        <v>117</v>
      </c>
      <c r="B346" s="1" t="s">
        <v>73</v>
      </c>
      <c r="C346" s="1">
        <v>2008</v>
      </c>
      <c r="D346" s="1">
        <v>465</v>
      </c>
    </row>
    <row r="347" spans="1:4" x14ac:dyDescent="0.35">
      <c r="A347" s="1" t="s">
        <v>117</v>
      </c>
      <c r="B347" s="1" t="s">
        <v>73</v>
      </c>
      <c r="C347" s="1">
        <v>2017</v>
      </c>
      <c r="D347" s="1">
        <v>653</v>
      </c>
    </row>
    <row r="348" spans="1:4" x14ac:dyDescent="0.35">
      <c r="A348" s="1" t="s">
        <v>117</v>
      </c>
      <c r="B348" s="1" t="s">
        <v>74</v>
      </c>
      <c r="C348" s="1">
        <v>2008</v>
      </c>
      <c r="D348" s="1">
        <v>261</v>
      </c>
    </row>
    <row r="349" spans="1:4" x14ac:dyDescent="0.35">
      <c r="A349" s="1" t="s">
        <v>117</v>
      </c>
      <c r="B349" s="1" t="s">
        <v>74</v>
      </c>
      <c r="C349" s="1">
        <v>2017</v>
      </c>
      <c r="D349" s="1">
        <v>337</v>
      </c>
    </row>
    <row r="350" spans="1:4" x14ac:dyDescent="0.35">
      <c r="A350" s="1" t="s">
        <v>117</v>
      </c>
      <c r="B350" s="1" t="s">
        <v>75</v>
      </c>
      <c r="C350" s="1">
        <v>2008</v>
      </c>
      <c r="D350" s="1">
        <v>144</v>
      </c>
    </row>
    <row r="351" spans="1:4" x14ac:dyDescent="0.35">
      <c r="A351" s="1" t="s">
        <v>117</v>
      </c>
      <c r="B351" s="1" t="s">
        <v>75</v>
      </c>
      <c r="C351" s="1">
        <v>2017</v>
      </c>
      <c r="D351" s="1">
        <v>182</v>
      </c>
    </row>
    <row r="352" spans="1:4" x14ac:dyDescent="0.35">
      <c r="A352" s="1" t="s">
        <v>117</v>
      </c>
      <c r="B352" s="1" t="s">
        <v>76</v>
      </c>
      <c r="C352" s="1">
        <v>2008</v>
      </c>
      <c r="D352" s="1">
        <v>626</v>
      </c>
    </row>
    <row r="353" spans="1:4" x14ac:dyDescent="0.35">
      <c r="A353" s="1" t="s">
        <v>117</v>
      </c>
      <c r="B353" s="1" t="s">
        <v>76</v>
      </c>
      <c r="C353" s="1">
        <v>2017</v>
      </c>
      <c r="D353" s="1">
        <v>727</v>
      </c>
    </row>
    <row r="354" spans="1:4" x14ac:dyDescent="0.35">
      <c r="A354" s="1" t="s">
        <v>117</v>
      </c>
      <c r="B354" s="1" t="s">
        <v>77</v>
      </c>
      <c r="C354" s="1">
        <v>2008</v>
      </c>
      <c r="D354" s="1">
        <v>57</v>
      </c>
    </row>
    <row r="355" spans="1:4" x14ac:dyDescent="0.35">
      <c r="A355" s="1" t="s">
        <v>117</v>
      </c>
      <c r="B355" s="1" t="s">
        <v>77</v>
      </c>
      <c r="C355" s="1">
        <v>2017</v>
      </c>
      <c r="D355" s="1">
        <v>69</v>
      </c>
    </row>
    <row r="356" spans="1:4" x14ac:dyDescent="0.35">
      <c r="A356" s="1" t="s">
        <v>117</v>
      </c>
      <c r="B356" s="1" t="s">
        <v>78</v>
      </c>
      <c r="C356" s="1">
        <v>2008</v>
      </c>
      <c r="D356" s="1">
        <v>543</v>
      </c>
    </row>
    <row r="357" spans="1:4" x14ac:dyDescent="0.35">
      <c r="A357" s="1" t="s">
        <v>117</v>
      </c>
      <c r="B357" s="1" t="s">
        <v>78</v>
      </c>
      <c r="C357" s="1">
        <v>2017</v>
      </c>
      <c r="D357" s="1">
        <v>612</v>
      </c>
    </row>
    <row r="358" spans="1:4" x14ac:dyDescent="0.35">
      <c r="A358" s="1" t="s">
        <v>117</v>
      </c>
      <c r="B358" s="1" t="s">
        <v>79</v>
      </c>
      <c r="C358" s="1">
        <v>2008</v>
      </c>
      <c r="D358" s="1">
        <v>261</v>
      </c>
    </row>
    <row r="359" spans="1:4" x14ac:dyDescent="0.35">
      <c r="A359" s="1" t="s">
        <v>117</v>
      </c>
      <c r="B359" s="1" t="s">
        <v>79</v>
      </c>
      <c r="C359" s="1">
        <v>2017</v>
      </c>
      <c r="D359" s="1">
        <v>327</v>
      </c>
    </row>
    <row r="360" spans="1:4" x14ac:dyDescent="0.35">
      <c r="A360" s="1" t="s">
        <v>117</v>
      </c>
      <c r="B360" s="1" t="s">
        <v>80</v>
      </c>
      <c r="C360" s="1">
        <v>2008</v>
      </c>
      <c r="D360" s="1">
        <v>303</v>
      </c>
    </row>
    <row r="361" spans="1:4" x14ac:dyDescent="0.35">
      <c r="A361" s="1" t="s">
        <v>117</v>
      </c>
      <c r="B361" s="1" t="s">
        <v>80</v>
      </c>
      <c r="C361" s="1">
        <v>2017</v>
      </c>
      <c r="D361" s="1">
        <v>321</v>
      </c>
    </row>
    <row r="362" spans="1:4" x14ac:dyDescent="0.35">
      <c r="A362" s="1" t="s">
        <v>117</v>
      </c>
      <c r="B362" s="1" t="s">
        <v>81</v>
      </c>
      <c r="C362" s="1">
        <v>2008</v>
      </c>
      <c r="D362" s="1">
        <v>1634</v>
      </c>
    </row>
    <row r="363" spans="1:4" x14ac:dyDescent="0.35">
      <c r="A363" s="1" t="s">
        <v>117</v>
      </c>
      <c r="B363" s="1" t="s">
        <v>81</v>
      </c>
      <c r="C363" s="1">
        <v>2017</v>
      </c>
      <c r="D363" s="1">
        <v>2068</v>
      </c>
    </row>
    <row r="364" spans="1:4" x14ac:dyDescent="0.35">
      <c r="A364" s="1" t="s">
        <v>117</v>
      </c>
      <c r="B364" s="1" t="s">
        <v>82</v>
      </c>
      <c r="C364" s="1">
        <v>2008</v>
      </c>
      <c r="D364" s="1">
        <v>476</v>
      </c>
    </row>
    <row r="365" spans="1:4" x14ac:dyDescent="0.35">
      <c r="A365" s="1" t="s">
        <v>117</v>
      </c>
      <c r="B365" s="1" t="s">
        <v>82</v>
      </c>
      <c r="C365" s="1">
        <v>2017</v>
      </c>
      <c r="D365" s="1">
        <v>597</v>
      </c>
    </row>
    <row r="366" spans="1:4" x14ac:dyDescent="0.35">
      <c r="A366" s="1" t="s">
        <v>117</v>
      </c>
      <c r="B366" s="1" t="s">
        <v>83</v>
      </c>
      <c r="C366" s="1">
        <v>2008</v>
      </c>
      <c r="D366" s="1">
        <v>335</v>
      </c>
    </row>
    <row r="367" spans="1:4" x14ac:dyDescent="0.35">
      <c r="A367" s="1" t="s">
        <v>117</v>
      </c>
      <c r="B367" s="1" t="s">
        <v>83</v>
      </c>
      <c r="C367" s="1">
        <v>2017</v>
      </c>
      <c r="D367" s="1">
        <v>404</v>
      </c>
    </row>
    <row r="368" spans="1:4" x14ac:dyDescent="0.35">
      <c r="A368" s="1" t="s">
        <v>117</v>
      </c>
      <c r="B368" s="1" t="s">
        <v>84</v>
      </c>
      <c r="C368" s="1">
        <v>2008</v>
      </c>
      <c r="D368" s="1">
        <v>249</v>
      </c>
    </row>
    <row r="369" spans="1:4" x14ac:dyDescent="0.35">
      <c r="A369" s="1" t="s">
        <v>117</v>
      </c>
      <c r="B369" s="1" t="s">
        <v>84</v>
      </c>
      <c r="C369" s="1">
        <v>2017</v>
      </c>
      <c r="D369" s="1">
        <v>303</v>
      </c>
    </row>
    <row r="370" spans="1:4" x14ac:dyDescent="0.35">
      <c r="A370" s="1" t="s">
        <v>117</v>
      </c>
      <c r="B370" s="1" t="s">
        <v>85</v>
      </c>
      <c r="C370" s="1">
        <v>2008</v>
      </c>
      <c r="D370" s="1">
        <v>155</v>
      </c>
    </row>
    <row r="371" spans="1:4" x14ac:dyDescent="0.35">
      <c r="A371" s="1" t="s">
        <v>117</v>
      </c>
      <c r="B371" s="1" t="s">
        <v>85</v>
      </c>
      <c r="C371" s="1">
        <v>2017</v>
      </c>
      <c r="D371" s="1">
        <v>173</v>
      </c>
    </row>
    <row r="372" spans="1:4" x14ac:dyDescent="0.35">
      <c r="A372" s="1" t="s">
        <v>117</v>
      </c>
      <c r="B372" s="1" t="s">
        <v>86</v>
      </c>
      <c r="C372" s="1">
        <v>2008</v>
      </c>
      <c r="D372" s="1">
        <v>416</v>
      </c>
    </row>
    <row r="373" spans="1:4" x14ac:dyDescent="0.35">
      <c r="A373" s="1" t="s">
        <v>117</v>
      </c>
      <c r="B373" s="1" t="s">
        <v>86</v>
      </c>
      <c r="C373" s="1">
        <v>2017</v>
      </c>
      <c r="D373" s="1">
        <v>516</v>
      </c>
    </row>
    <row r="374" spans="1:4" x14ac:dyDescent="0.35">
      <c r="A374" s="1" t="s">
        <v>117</v>
      </c>
      <c r="B374" s="1" t="s">
        <v>87</v>
      </c>
      <c r="C374" s="1">
        <v>2008</v>
      </c>
      <c r="D374" s="1">
        <v>350</v>
      </c>
    </row>
    <row r="375" spans="1:4" x14ac:dyDescent="0.35">
      <c r="A375" s="1" t="s">
        <v>117</v>
      </c>
      <c r="B375" s="1" t="s">
        <v>87</v>
      </c>
      <c r="C375" s="1">
        <v>2017</v>
      </c>
      <c r="D375" s="1">
        <v>415</v>
      </c>
    </row>
    <row r="376" spans="1:4" x14ac:dyDescent="0.35">
      <c r="A376" s="1" t="s">
        <v>117</v>
      </c>
      <c r="B376" s="1" t="s">
        <v>88</v>
      </c>
      <c r="C376" s="1">
        <v>2008</v>
      </c>
      <c r="D376" s="1">
        <v>152</v>
      </c>
    </row>
    <row r="377" spans="1:4" x14ac:dyDescent="0.35">
      <c r="A377" s="1" t="s">
        <v>117</v>
      </c>
      <c r="B377" s="1" t="s">
        <v>88</v>
      </c>
      <c r="C377" s="1">
        <v>2017</v>
      </c>
      <c r="D377" s="1">
        <v>190</v>
      </c>
    </row>
    <row r="378" spans="1:4" x14ac:dyDescent="0.35">
      <c r="A378" s="1" t="s">
        <v>117</v>
      </c>
      <c r="B378" s="1" t="s">
        <v>89</v>
      </c>
      <c r="C378" s="1">
        <v>2008</v>
      </c>
      <c r="D378" s="1">
        <v>531</v>
      </c>
    </row>
    <row r="379" spans="1:4" x14ac:dyDescent="0.35">
      <c r="A379" s="1" t="s">
        <v>117</v>
      </c>
      <c r="B379" s="1" t="s">
        <v>89</v>
      </c>
      <c r="C379" s="1">
        <v>2017</v>
      </c>
      <c r="D379" s="1">
        <v>717</v>
      </c>
    </row>
    <row r="380" spans="1:4" x14ac:dyDescent="0.35">
      <c r="A380" s="1" t="s">
        <v>117</v>
      </c>
      <c r="B380" s="1" t="s">
        <v>90</v>
      </c>
      <c r="C380" s="1">
        <v>2008</v>
      </c>
      <c r="D380" s="1">
        <v>256</v>
      </c>
    </row>
    <row r="381" spans="1:4" x14ac:dyDescent="0.35">
      <c r="A381" s="1" t="s">
        <v>117</v>
      </c>
      <c r="B381" s="1" t="s">
        <v>90</v>
      </c>
      <c r="C381" s="1">
        <v>2017</v>
      </c>
      <c r="D381" s="1">
        <v>330</v>
      </c>
    </row>
    <row r="382" spans="1:4" x14ac:dyDescent="0.35">
      <c r="A382" s="1" t="s">
        <v>117</v>
      </c>
      <c r="B382" s="1" t="s">
        <v>91</v>
      </c>
      <c r="C382" s="1">
        <v>2008</v>
      </c>
      <c r="D382" s="1">
        <v>432</v>
      </c>
    </row>
    <row r="383" spans="1:4" x14ac:dyDescent="0.35">
      <c r="A383" s="1" t="s">
        <v>117</v>
      </c>
      <c r="B383" s="1" t="s">
        <v>91</v>
      </c>
      <c r="C383" s="1">
        <v>2017</v>
      </c>
      <c r="D383" s="1">
        <v>581</v>
      </c>
    </row>
    <row r="384" spans="1:4" x14ac:dyDescent="0.35">
      <c r="A384" s="1" t="s">
        <v>117</v>
      </c>
      <c r="B384" s="1" t="s">
        <v>92</v>
      </c>
      <c r="C384" s="1">
        <v>2008</v>
      </c>
      <c r="D384" s="1">
        <v>531</v>
      </c>
    </row>
    <row r="385" spans="1:4" x14ac:dyDescent="0.35">
      <c r="A385" s="1" t="s">
        <v>117</v>
      </c>
      <c r="B385" s="1" t="s">
        <v>92</v>
      </c>
      <c r="C385" s="1">
        <v>2017</v>
      </c>
      <c r="D385" s="1">
        <v>623</v>
      </c>
    </row>
    <row r="386" spans="1:4" x14ac:dyDescent="0.35">
      <c r="A386" s="1" t="s">
        <v>117</v>
      </c>
      <c r="B386" s="1" t="s">
        <v>93</v>
      </c>
      <c r="C386" s="1">
        <v>2008</v>
      </c>
      <c r="D386" s="1">
        <v>269</v>
      </c>
    </row>
    <row r="387" spans="1:4" x14ac:dyDescent="0.35">
      <c r="A387" s="1" t="s">
        <v>117</v>
      </c>
      <c r="B387" s="1" t="s">
        <v>93</v>
      </c>
      <c r="C387" s="1">
        <v>2017</v>
      </c>
      <c r="D387" s="1">
        <v>282</v>
      </c>
    </row>
    <row r="388" spans="1:4" x14ac:dyDescent="0.35">
      <c r="A388" s="1" t="s">
        <v>117</v>
      </c>
      <c r="B388" s="1" t="s">
        <v>94</v>
      </c>
      <c r="C388" s="1">
        <v>2008</v>
      </c>
      <c r="D388" s="1">
        <v>27</v>
      </c>
    </row>
    <row r="389" spans="1:4" x14ac:dyDescent="0.35">
      <c r="A389" s="1" t="s">
        <v>117</v>
      </c>
      <c r="B389" s="1" t="s">
        <v>94</v>
      </c>
      <c r="C389" s="1">
        <v>2017</v>
      </c>
      <c r="D389" s="1">
        <v>17</v>
      </c>
    </row>
    <row r="390" spans="1:4" x14ac:dyDescent="0.35">
      <c r="A390" s="1" t="s">
        <v>117</v>
      </c>
      <c r="B390" s="1" t="s">
        <v>95</v>
      </c>
      <c r="C390" s="1">
        <v>2008</v>
      </c>
      <c r="D390" s="1">
        <v>273</v>
      </c>
    </row>
    <row r="391" spans="1:4" x14ac:dyDescent="0.35">
      <c r="A391" s="1" t="s">
        <v>117</v>
      </c>
      <c r="B391" s="1" t="s">
        <v>95</v>
      </c>
      <c r="C391" s="1">
        <v>2017</v>
      </c>
      <c r="D391" s="1">
        <v>354</v>
      </c>
    </row>
    <row r="392" spans="1:4" x14ac:dyDescent="0.35">
      <c r="A392" s="1" t="s">
        <v>117</v>
      </c>
      <c r="B392" s="1" t="s">
        <v>96</v>
      </c>
      <c r="C392" s="1">
        <v>2008</v>
      </c>
      <c r="D392" s="1">
        <v>175</v>
      </c>
    </row>
    <row r="393" spans="1:4" x14ac:dyDescent="0.35">
      <c r="A393" s="1" t="s">
        <v>117</v>
      </c>
      <c r="B393" s="1" t="s">
        <v>96</v>
      </c>
      <c r="C393" s="1">
        <v>2017</v>
      </c>
      <c r="D393" s="1">
        <v>242</v>
      </c>
    </row>
    <row r="394" spans="1:4" x14ac:dyDescent="0.35">
      <c r="A394" s="1" t="s">
        <v>117</v>
      </c>
      <c r="B394" s="1" t="s">
        <v>97</v>
      </c>
      <c r="C394" s="1">
        <v>2008</v>
      </c>
      <c r="D394" s="1">
        <v>186</v>
      </c>
    </row>
    <row r="395" spans="1:4" x14ac:dyDescent="0.35">
      <c r="A395" s="1" t="s">
        <v>117</v>
      </c>
      <c r="B395" s="1" t="s">
        <v>97</v>
      </c>
      <c r="C395" s="1">
        <v>2017</v>
      </c>
      <c r="D395" s="1">
        <v>237</v>
      </c>
    </row>
    <row r="396" spans="1:4" x14ac:dyDescent="0.35">
      <c r="A396" s="1" t="s">
        <v>117</v>
      </c>
      <c r="B396" s="1" t="s">
        <v>98</v>
      </c>
      <c r="C396" s="1">
        <v>2008</v>
      </c>
      <c r="D396" s="1">
        <v>342</v>
      </c>
    </row>
    <row r="397" spans="1:4" x14ac:dyDescent="0.35">
      <c r="A397" s="1" t="s">
        <v>117</v>
      </c>
      <c r="B397" s="1" t="s">
        <v>98</v>
      </c>
      <c r="C397" s="1">
        <v>2017</v>
      </c>
      <c r="D397" s="1">
        <v>390</v>
      </c>
    </row>
    <row r="398" spans="1:4" x14ac:dyDescent="0.35">
      <c r="A398" s="1" t="s">
        <v>117</v>
      </c>
      <c r="B398" s="1" t="s">
        <v>99</v>
      </c>
      <c r="C398" s="1">
        <v>2008</v>
      </c>
      <c r="D398" s="1">
        <v>264</v>
      </c>
    </row>
    <row r="399" spans="1:4" x14ac:dyDescent="0.35">
      <c r="A399" s="1" t="s">
        <v>117</v>
      </c>
      <c r="B399" s="1" t="s">
        <v>99</v>
      </c>
      <c r="C399" s="1">
        <v>2017</v>
      </c>
      <c r="D399" s="1">
        <v>348</v>
      </c>
    </row>
    <row r="400" spans="1:4" x14ac:dyDescent="0.35">
      <c r="A400" s="1" t="s">
        <v>117</v>
      </c>
      <c r="B400" s="1" t="s">
        <v>100</v>
      </c>
      <c r="C400" s="1">
        <v>2008</v>
      </c>
      <c r="D400" s="1">
        <v>1143</v>
      </c>
    </row>
    <row r="401" spans="1:4" x14ac:dyDescent="0.35">
      <c r="A401" s="1" t="s">
        <v>117</v>
      </c>
      <c r="B401" s="1" t="s">
        <v>100</v>
      </c>
      <c r="C401" s="1">
        <v>2017</v>
      </c>
      <c r="D401" s="1">
        <v>1451</v>
      </c>
    </row>
    <row r="402" spans="1:4" x14ac:dyDescent="0.35">
      <c r="A402" s="1" t="s">
        <v>118</v>
      </c>
      <c r="B402" s="1" t="s">
        <v>2</v>
      </c>
      <c r="C402" s="1">
        <v>2008</v>
      </c>
      <c r="D402" s="1">
        <v>731</v>
      </c>
    </row>
    <row r="403" spans="1:4" x14ac:dyDescent="0.35">
      <c r="A403" s="1" t="s">
        <v>118</v>
      </c>
      <c r="B403" s="1" t="s">
        <v>2</v>
      </c>
      <c r="C403" s="1">
        <v>2017</v>
      </c>
      <c r="D403" s="1">
        <v>1142</v>
      </c>
    </row>
    <row r="404" spans="1:4" x14ac:dyDescent="0.35">
      <c r="A404" s="1" t="s">
        <v>118</v>
      </c>
      <c r="B404" s="1" t="s">
        <v>3</v>
      </c>
      <c r="C404" s="1">
        <v>2008</v>
      </c>
      <c r="D404" s="1">
        <v>95</v>
      </c>
    </row>
    <row r="405" spans="1:4" x14ac:dyDescent="0.35">
      <c r="A405" s="1" t="s">
        <v>118</v>
      </c>
      <c r="B405" s="1" t="s">
        <v>3</v>
      </c>
      <c r="C405" s="1">
        <v>2017</v>
      </c>
      <c r="D405" s="1">
        <v>77</v>
      </c>
    </row>
    <row r="406" spans="1:4" x14ac:dyDescent="0.35">
      <c r="A406" s="1" t="s">
        <v>118</v>
      </c>
      <c r="B406" s="1" t="s">
        <v>4</v>
      </c>
      <c r="C406" s="1">
        <v>2008</v>
      </c>
      <c r="D406" s="1">
        <v>27</v>
      </c>
    </row>
    <row r="407" spans="1:4" x14ac:dyDescent="0.35">
      <c r="A407" s="1" t="s">
        <v>118</v>
      </c>
      <c r="B407" s="1" t="s">
        <v>4</v>
      </c>
      <c r="C407" s="1">
        <v>2017</v>
      </c>
      <c r="D407" s="1">
        <v>51</v>
      </c>
    </row>
    <row r="408" spans="1:4" x14ac:dyDescent="0.35">
      <c r="A408" s="1" t="s">
        <v>118</v>
      </c>
      <c r="B408" s="1" t="s">
        <v>5</v>
      </c>
      <c r="C408" s="1">
        <v>2008</v>
      </c>
      <c r="D408" s="1">
        <v>0</v>
      </c>
    </row>
    <row r="409" spans="1:4" x14ac:dyDescent="0.35">
      <c r="A409" s="1" t="s">
        <v>118</v>
      </c>
      <c r="B409" s="1" t="s">
        <v>5</v>
      </c>
      <c r="C409" s="1">
        <v>2017</v>
      </c>
      <c r="D409" s="1">
        <v>1</v>
      </c>
    </row>
    <row r="410" spans="1:4" x14ac:dyDescent="0.35">
      <c r="A410" s="1" t="s">
        <v>118</v>
      </c>
      <c r="B410" s="1" t="s">
        <v>6</v>
      </c>
      <c r="C410" s="1">
        <v>2008</v>
      </c>
      <c r="D410" s="1">
        <v>3</v>
      </c>
    </row>
    <row r="411" spans="1:4" x14ac:dyDescent="0.35">
      <c r="A411" s="1" t="s">
        <v>118</v>
      </c>
      <c r="B411" s="1" t="s">
        <v>6</v>
      </c>
      <c r="C411" s="1">
        <v>2017</v>
      </c>
      <c r="D411" s="1">
        <v>7</v>
      </c>
    </row>
    <row r="412" spans="1:4" x14ac:dyDescent="0.35">
      <c r="A412" s="1" t="s">
        <v>118</v>
      </c>
      <c r="B412" s="1" t="s">
        <v>7</v>
      </c>
      <c r="C412" s="1">
        <v>2008</v>
      </c>
      <c r="D412" s="1">
        <v>1</v>
      </c>
    </row>
    <row r="413" spans="1:4" x14ac:dyDescent="0.35">
      <c r="A413" s="1" t="s">
        <v>118</v>
      </c>
      <c r="B413" s="1" t="s">
        <v>7</v>
      </c>
      <c r="C413" s="1">
        <v>2017</v>
      </c>
      <c r="D413" s="1">
        <v>0</v>
      </c>
    </row>
    <row r="414" spans="1:4" x14ac:dyDescent="0.35">
      <c r="A414" s="1" t="s">
        <v>118</v>
      </c>
      <c r="B414" s="1" t="s">
        <v>8</v>
      </c>
      <c r="C414" s="1">
        <v>2008</v>
      </c>
      <c r="D414" s="1">
        <v>1</v>
      </c>
    </row>
    <row r="415" spans="1:4" x14ac:dyDescent="0.35">
      <c r="A415" s="1" t="s">
        <v>118</v>
      </c>
      <c r="B415" s="1" t="s">
        <v>8</v>
      </c>
      <c r="C415" s="1">
        <v>2017</v>
      </c>
      <c r="D415" s="1">
        <v>3</v>
      </c>
    </row>
    <row r="416" spans="1:4" x14ac:dyDescent="0.35">
      <c r="A416" s="1" t="s">
        <v>118</v>
      </c>
      <c r="B416" s="1" t="s">
        <v>9</v>
      </c>
      <c r="C416" s="1">
        <v>2008</v>
      </c>
      <c r="D416" s="1">
        <v>2</v>
      </c>
    </row>
    <row r="417" spans="1:4" x14ac:dyDescent="0.35">
      <c r="A417" s="1" t="s">
        <v>118</v>
      </c>
      <c r="B417" s="1" t="s">
        <v>9</v>
      </c>
      <c r="C417" s="1">
        <v>2017</v>
      </c>
      <c r="D417" s="1">
        <v>3</v>
      </c>
    </row>
    <row r="418" spans="1:4" x14ac:dyDescent="0.35">
      <c r="A418" s="1" t="s">
        <v>118</v>
      </c>
      <c r="B418" s="1" t="s">
        <v>10</v>
      </c>
      <c r="C418" s="1">
        <v>2008</v>
      </c>
      <c r="D418" s="1">
        <v>26</v>
      </c>
    </row>
    <row r="419" spans="1:4" x14ac:dyDescent="0.35">
      <c r="A419" s="1" t="s">
        <v>118</v>
      </c>
      <c r="B419" s="1" t="s">
        <v>10</v>
      </c>
      <c r="C419" s="1">
        <v>2017</v>
      </c>
      <c r="D419" s="1">
        <v>41</v>
      </c>
    </row>
    <row r="420" spans="1:4" x14ac:dyDescent="0.35">
      <c r="A420" s="1" t="s">
        <v>118</v>
      </c>
      <c r="B420" s="1" t="s">
        <v>11</v>
      </c>
      <c r="C420" s="1">
        <v>2008</v>
      </c>
      <c r="D420" s="1">
        <v>8</v>
      </c>
    </row>
    <row r="421" spans="1:4" x14ac:dyDescent="0.35">
      <c r="A421" s="1" t="s">
        <v>118</v>
      </c>
      <c r="B421" s="1" t="s">
        <v>11</v>
      </c>
      <c r="C421" s="1">
        <v>2017</v>
      </c>
      <c r="D421" s="1">
        <v>12</v>
      </c>
    </row>
    <row r="422" spans="1:4" x14ac:dyDescent="0.35">
      <c r="A422" s="1" t="s">
        <v>118</v>
      </c>
      <c r="B422" s="1" t="s">
        <v>12</v>
      </c>
      <c r="C422" s="1">
        <v>2008</v>
      </c>
      <c r="D422" s="1">
        <v>2</v>
      </c>
    </row>
    <row r="423" spans="1:4" x14ac:dyDescent="0.35">
      <c r="A423" s="1" t="s">
        <v>118</v>
      </c>
      <c r="B423" s="1" t="s">
        <v>12</v>
      </c>
      <c r="C423" s="1">
        <v>2017</v>
      </c>
      <c r="D423" s="1">
        <v>5</v>
      </c>
    </row>
    <row r="424" spans="1:4" x14ac:dyDescent="0.35">
      <c r="A424" s="1" t="s">
        <v>118</v>
      </c>
      <c r="B424" s="1" t="s">
        <v>13</v>
      </c>
      <c r="C424" s="1">
        <v>2008</v>
      </c>
      <c r="D424" s="1">
        <v>2</v>
      </c>
    </row>
    <row r="425" spans="1:4" x14ac:dyDescent="0.35">
      <c r="A425" s="1" t="s">
        <v>118</v>
      </c>
      <c r="B425" s="1" t="s">
        <v>13</v>
      </c>
      <c r="C425" s="1">
        <v>2017</v>
      </c>
      <c r="D425" s="1">
        <v>7</v>
      </c>
    </row>
    <row r="426" spans="1:4" x14ac:dyDescent="0.35">
      <c r="A426" s="1" t="s">
        <v>118</v>
      </c>
      <c r="B426" s="1" t="s">
        <v>14</v>
      </c>
      <c r="C426" s="1">
        <v>2008</v>
      </c>
      <c r="D426" s="1">
        <v>10</v>
      </c>
    </row>
    <row r="427" spans="1:4" x14ac:dyDescent="0.35">
      <c r="A427" s="1" t="s">
        <v>118</v>
      </c>
      <c r="B427" s="1" t="s">
        <v>14</v>
      </c>
      <c r="C427" s="1">
        <v>2017</v>
      </c>
      <c r="D427" s="1">
        <v>8</v>
      </c>
    </row>
    <row r="428" spans="1:4" x14ac:dyDescent="0.35">
      <c r="A428" s="1" t="s">
        <v>118</v>
      </c>
      <c r="B428" s="1" t="s">
        <v>15</v>
      </c>
      <c r="C428" s="1">
        <v>2008</v>
      </c>
      <c r="D428" s="1">
        <v>2</v>
      </c>
    </row>
    <row r="429" spans="1:4" x14ac:dyDescent="0.35">
      <c r="A429" s="1" t="s">
        <v>118</v>
      </c>
      <c r="B429" s="1" t="s">
        <v>15</v>
      </c>
      <c r="C429" s="1">
        <v>2017</v>
      </c>
      <c r="D429" s="1">
        <v>3</v>
      </c>
    </row>
    <row r="430" spans="1:4" x14ac:dyDescent="0.35">
      <c r="A430" s="1" t="s">
        <v>118</v>
      </c>
      <c r="B430" s="1" t="s">
        <v>16</v>
      </c>
      <c r="C430" s="1">
        <v>2008</v>
      </c>
      <c r="D430" s="1">
        <v>1</v>
      </c>
    </row>
    <row r="431" spans="1:4" x14ac:dyDescent="0.35">
      <c r="A431" s="1" t="s">
        <v>118</v>
      </c>
      <c r="B431" s="1" t="s">
        <v>16</v>
      </c>
      <c r="C431" s="1">
        <v>2017</v>
      </c>
      <c r="D431" s="1">
        <v>2</v>
      </c>
    </row>
    <row r="432" spans="1:4" x14ac:dyDescent="0.35">
      <c r="A432" s="1" t="s">
        <v>118</v>
      </c>
      <c r="B432" s="1" t="s">
        <v>17</v>
      </c>
      <c r="C432" s="1">
        <v>2008</v>
      </c>
      <c r="D432" s="1">
        <v>14</v>
      </c>
    </row>
    <row r="433" spans="1:4" x14ac:dyDescent="0.35">
      <c r="A433" s="1" t="s">
        <v>118</v>
      </c>
      <c r="B433" s="1" t="s">
        <v>17</v>
      </c>
      <c r="C433" s="1">
        <v>2017</v>
      </c>
      <c r="D433" s="1">
        <v>19</v>
      </c>
    </row>
    <row r="434" spans="1:4" x14ac:dyDescent="0.35">
      <c r="A434" s="1" t="s">
        <v>118</v>
      </c>
      <c r="B434" s="1" t="s">
        <v>18</v>
      </c>
      <c r="C434" s="1">
        <v>2008</v>
      </c>
      <c r="D434" s="1">
        <v>2</v>
      </c>
    </row>
    <row r="435" spans="1:4" x14ac:dyDescent="0.35">
      <c r="A435" s="1" t="s">
        <v>118</v>
      </c>
      <c r="B435" s="1" t="s">
        <v>18</v>
      </c>
      <c r="C435" s="1">
        <v>2017</v>
      </c>
      <c r="D435" s="1">
        <v>9</v>
      </c>
    </row>
    <row r="436" spans="1:4" x14ac:dyDescent="0.35">
      <c r="A436" s="1" t="s">
        <v>118</v>
      </c>
      <c r="B436" s="1" t="s">
        <v>19</v>
      </c>
      <c r="C436" s="1">
        <v>2008</v>
      </c>
      <c r="D436" s="1">
        <v>1</v>
      </c>
    </row>
    <row r="437" spans="1:4" x14ac:dyDescent="0.35">
      <c r="A437" s="1" t="s">
        <v>118</v>
      </c>
      <c r="B437" s="1" t="s">
        <v>19</v>
      </c>
      <c r="C437" s="1">
        <v>2017</v>
      </c>
      <c r="D437" s="1">
        <v>2</v>
      </c>
    </row>
    <row r="438" spans="1:4" x14ac:dyDescent="0.35">
      <c r="A438" s="1" t="s">
        <v>118</v>
      </c>
      <c r="B438" s="1" t="s">
        <v>20</v>
      </c>
      <c r="C438" s="1">
        <v>2008</v>
      </c>
      <c r="D438" s="1">
        <v>1</v>
      </c>
    </row>
    <row r="439" spans="1:4" x14ac:dyDescent="0.35">
      <c r="A439" s="1" t="s">
        <v>118</v>
      </c>
      <c r="B439" s="1" t="s">
        <v>20</v>
      </c>
      <c r="C439" s="1">
        <v>2017</v>
      </c>
      <c r="D439" s="1">
        <v>6</v>
      </c>
    </row>
    <row r="440" spans="1:4" x14ac:dyDescent="0.35">
      <c r="A440" s="1" t="s">
        <v>118</v>
      </c>
      <c r="B440" s="1" t="s">
        <v>21</v>
      </c>
      <c r="C440" s="1">
        <v>2008</v>
      </c>
      <c r="D440" s="1">
        <v>1</v>
      </c>
    </row>
    <row r="441" spans="1:4" x14ac:dyDescent="0.35">
      <c r="A441" s="1" t="s">
        <v>118</v>
      </c>
      <c r="B441" s="1" t="s">
        <v>21</v>
      </c>
      <c r="C441" s="1">
        <v>2017</v>
      </c>
      <c r="D441" s="1">
        <v>3</v>
      </c>
    </row>
    <row r="442" spans="1:4" x14ac:dyDescent="0.35">
      <c r="A442" s="1" t="s">
        <v>118</v>
      </c>
      <c r="B442" s="1" t="s">
        <v>22</v>
      </c>
      <c r="C442" s="1">
        <v>2008</v>
      </c>
      <c r="D442" s="1">
        <v>2</v>
      </c>
    </row>
    <row r="443" spans="1:4" x14ac:dyDescent="0.35">
      <c r="A443" s="1" t="s">
        <v>118</v>
      </c>
      <c r="B443" s="1" t="s">
        <v>22</v>
      </c>
      <c r="C443" s="1">
        <v>2017</v>
      </c>
      <c r="D443" s="1">
        <v>4</v>
      </c>
    </row>
    <row r="444" spans="1:4" x14ac:dyDescent="0.35">
      <c r="A444" s="1" t="s">
        <v>118</v>
      </c>
      <c r="B444" s="1" t="s">
        <v>23</v>
      </c>
      <c r="C444" s="1">
        <v>2008</v>
      </c>
      <c r="D444" s="1">
        <v>2</v>
      </c>
    </row>
    <row r="445" spans="1:4" x14ac:dyDescent="0.35">
      <c r="A445" s="1" t="s">
        <v>118</v>
      </c>
      <c r="B445" s="1" t="s">
        <v>23</v>
      </c>
      <c r="C445" s="1">
        <v>2017</v>
      </c>
      <c r="D445" s="1">
        <v>7</v>
      </c>
    </row>
    <row r="446" spans="1:4" x14ac:dyDescent="0.35">
      <c r="A446" s="1" t="s">
        <v>118</v>
      </c>
      <c r="B446" s="1" t="s">
        <v>24</v>
      </c>
      <c r="C446" s="1">
        <v>2008</v>
      </c>
      <c r="D446" s="1">
        <v>2</v>
      </c>
    </row>
    <row r="447" spans="1:4" x14ac:dyDescent="0.35">
      <c r="A447" s="1" t="s">
        <v>118</v>
      </c>
      <c r="B447" s="1" t="s">
        <v>24</v>
      </c>
      <c r="C447" s="1">
        <v>2017</v>
      </c>
      <c r="D447" s="1">
        <v>6</v>
      </c>
    </row>
    <row r="448" spans="1:4" x14ac:dyDescent="0.35">
      <c r="A448" s="1" t="s">
        <v>118</v>
      </c>
      <c r="B448" s="1" t="s">
        <v>25</v>
      </c>
      <c r="C448" s="1">
        <v>2008</v>
      </c>
      <c r="D448" s="1">
        <v>5</v>
      </c>
    </row>
    <row r="449" spans="1:4" x14ac:dyDescent="0.35">
      <c r="A449" s="1" t="s">
        <v>118</v>
      </c>
      <c r="B449" s="1" t="s">
        <v>25</v>
      </c>
      <c r="C449" s="1">
        <v>2017</v>
      </c>
      <c r="D449" s="1">
        <v>14</v>
      </c>
    </row>
    <row r="450" spans="1:4" x14ac:dyDescent="0.35">
      <c r="A450" s="1" t="s">
        <v>118</v>
      </c>
      <c r="B450" s="1" t="s">
        <v>26</v>
      </c>
      <c r="C450" s="1">
        <v>2008</v>
      </c>
      <c r="D450" s="1">
        <v>3</v>
      </c>
    </row>
    <row r="451" spans="1:4" x14ac:dyDescent="0.35">
      <c r="A451" s="1" t="s">
        <v>118</v>
      </c>
      <c r="B451" s="1" t="s">
        <v>26</v>
      </c>
      <c r="C451" s="1">
        <v>2017</v>
      </c>
      <c r="D451" s="1">
        <v>7</v>
      </c>
    </row>
    <row r="452" spans="1:4" x14ac:dyDescent="0.35">
      <c r="A452" s="1" t="s">
        <v>118</v>
      </c>
      <c r="B452" s="1" t="s">
        <v>27</v>
      </c>
      <c r="C452" s="1">
        <v>2008</v>
      </c>
      <c r="D452" s="1">
        <v>7</v>
      </c>
    </row>
    <row r="453" spans="1:4" x14ac:dyDescent="0.35">
      <c r="A453" s="1" t="s">
        <v>118</v>
      </c>
      <c r="B453" s="1" t="s">
        <v>27</v>
      </c>
      <c r="C453" s="1">
        <v>2017</v>
      </c>
      <c r="D453" s="1">
        <v>11</v>
      </c>
    </row>
    <row r="454" spans="1:4" x14ac:dyDescent="0.35">
      <c r="A454" s="1" t="s">
        <v>118</v>
      </c>
      <c r="B454" s="1" t="s">
        <v>28</v>
      </c>
      <c r="C454" s="1">
        <v>2008</v>
      </c>
      <c r="D454" s="1">
        <v>4</v>
      </c>
    </row>
    <row r="455" spans="1:4" x14ac:dyDescent="0.35">
      <c r="A455" s="1" t="s">
        <v>118</v>
      </c>
      <c r="B455" s="1" t="s">
        <v>28</v>
      </c>
      <c r="C455" s="1">
        <v>2017</v>
      </c>
      <c r="D455" s="1">
        <v>9</v>
      </c>
    </row>
    <row r="456" spans="1:4" x14ac:dyDescent="0.35">
      <c r="A456" s="1" t="s">
        <v>118</v>
      </c>
      <c r="B456" s="1" t="s">
        <v>29</v>
      </c>
      <c r="C456" s="1">
        <v>2008</v>
      </c>
      <c r="D456" s="1">
        <v>5</v>
      </c>
    </row>
    <row r="457" spans="1:4" x14ac:dyDescent="0.35">
      <c r="A457" s="1" t="s">
        <v>118</v>
      </c>
      <c r="B457" s="1" t="s">
        <v>29</v>
      </c>
      <c r="C457" s="1">
        <v>2017</v>
      </c>
      <c r="D457" s="1">
        <v>9</v>
      </c>
    </row>
    <row r="458" spans="1:4" x14ac:dyDescent="0.35">
      <c r="A458" s="1" t="s">
        <v>118</v>
      </c>
      <c r="B458" s="1" t="s">
        <v>30</v>
      </c>
      <c r="C458" s="1">
        <v>2008</v>
      </c>
      <c r="D458" s="1">
        <v>15</v>
      </c>
    </row>
    <row r="459" spans="1:4" x14ac:dyDescent="0.35">
      <c r="A459" s="1" t="s">
        <v>118</v>
      </c>
      <c r="B459" s="1" t="s">
        <v>30</v>
      </c>
      <c r="C459" s="1">
        <v>2017</v>
      </c>
      <c r="D459" s="1">
        <v>20</v>
      </c>
    </row>
    <row r="460" spans="1:4" x14ac:dyDescent="0.35">
      <c r="A460" s="1" t="s">
        <v>118</v>
      </c>
      <c r="B460" s="1" t="s">
        <v>31</v>
      </c>
      <c r="C460" s="1">
        <v>2008</v>
      </c>
      <c r="D460" s="1">
        <v>9</v>
      </c>
    </row>
    <row r="461" spans="1:4" x14ac:dyDescent="0.35">
      <c r="A461" s="1" t="s">
        <v>118</v>
      </c>
      <c r="B461" s="1" t="s">
        <v>31</v>
      </c>
      <c r="C461" s="1">
        <v>2017</v>
      </c>
      <c r="D461" s="1">
        <v>10</v>
      </c>
    </row>
    <row r="462" spans="1:4" x14ac:dyDescent="0.35">
      <c r="A462" s="1" t="s">
        <v>118</v>
      </c>
      <c r="B462" s="1" t="s">
        <v>116</v>
      </c>
      <c r="C462" s="1">
        <v>2008</v>
      </c>
      <c r="D462" s="1">
        <v>0</v>
      </c>
    </row>
    <row r="463" spans="1:4" x14ac:dyDescent="0.35">
      <c r="A463" s="1" t="s">
        <v>118</v>
      </c>
      <c r="B463" s="1" t="s">
        <v>116</v>
      </c>
      <c r="C463" s="1">
        <v>2017</v>
      </c>
      <c r="D463" s="1">
        <v>0</v>
      </c>
    </row>
    <row r="464" spans="1:4" x14ac:dyDescent="0.35">
      <c r="A464" s="1" t="s">
        <v>118</v>
      </c>
      <c r="B464" s="1" t="s">
        <v>32</v>
      </c>
      <c r="C464" s="1">
        <v>2008</v>
      </c>
      <c r="D464" s="1">
        <v>4</v>
      </c>
    </row>
    <row r="465" spans="1:4" x14ac:dyDescent="0.35">
      <c r="A465" s="1" t="s">
        <v>118</v>
      </c>
      <c r="B465" s="1" t="s">
        <v>32</v>
      </c>
      <c r="C465" s="1">
        <v>2017</v>
      </c>
      <c r="D465" s="1">
        <v>3</v>
      </c>
    </row>
    <row r="466" spans="1:4" x14ac:dyDescent="0.35">
      <c r="A466" s="1" t="s">
        <v>118</v>
      </c>
      <c r="B466" s="1" t="s">
        <v>33</v>
      </c>
      <c r="C466" s="1">
        <v>2008</v>
      </c>
      <c r="D466" s="1">
        <v>2</v>
      </c>
    </row>
    <row r="467" spans="1:4" x14ac:dyDescent="0.35">
      <c r="A467" s="1" t="s">
        <v>118</v>
      </c>
      <c r="B467" s="1" t="s">
        <v>33</v>
      </c>
      <c r="C467" s="1">
        <v>2017</v>
      </c>
      <c r="D467" s="1">
        <v>9</v>
      </c>
    </row>
    <row r="468" spans="1:4" x14ac:dyDescent="0.35">
      <c r="A468" s="1" t="s">
        <v>118</v>
      </c>
      <c r="B468" s="1" t="s">
        <v>34</v>
      </c>
      <c r="C468" s="1">
        <v>2008</v>
      </c>
      <c r="D468" s="1">
        <v>2</v>
      </c>
    </row>
    <row r="469" spans="1:4" x14ac:dyDescent="0.35">
      <c r="A469" s="1" t="s">
        <v>118</v>
      </c>
      <c r="B469" s="1" t="s">
        <v>34</v>
      </c>
      <c r="C469" s="1">
        <v>2017</v>
      </c>
      <c r="D469" s="1">
        <v>4</v>
      </c>
    </row>
    <row r="470" spans="1:4" x14ac:dyDescent="0.35">
      <c r="A470" s="1" t="s">
        <v>118</v>
      </c>
      <c r="B470" s="1" t="s">
        <v>35</v>
      </c>
      <c r="C470" s="1">
        <v>2008</v>
      </c>
      <c r="D470" s="1">
        <v>15</v>
      </c>
    </row>
    <row r="471" spans="1:4" x14ac:dyDescent="0.35">
      <c r="A471" s="1" t="s">
        <v>118</v>
      </c>
      <c r="B471" s="1" t="s">
        <v>35</v>
      </c>
      <c r="C471" s="1">
        <v>2017</v>
      </c>
      <c r="D471" s="1">
        <v>16</v>
      </c>
    </row>
    <row r="472" spans="1:4" x14ac:dyDescent="0.35">
      <c r="A472" s="1" t="s">
        <v>118</v>
      </c>
      <c r="B472" s="1" t="s">
        <v>36</v>
      </c>
      <c r="C472" s="1">
        <v>2008</v>
      </c>
      <c r="D472" s="1">
        <v>0</v>
      </c>
    </row>
    <row r="473" spans="1:4" x14ac:dyDescent="0.35">
      <c r="A473" s="1" t="s">
        <v>118</v>
      </c>
      <c r="B473" s="1" t="s">
        <v>36</v>
      </c>
      <c r="C473" s="1">
        <v>2017</v>
      </c>
      <c r="D473" s="1">
        <v>3</v>
      </c>
    </row>
    <row r="474" spans="1:4" x14ac:dyDescent="0.35">
      <c r="A474" s="1" t="s">
        <v>118</v>
      </c>
      <c r="B474" s="1" t="s">
        <v>37</v>
      </c>
      <c r="C474" s="1">
        <v>2008</v>
      </c>
      <c r="D474" s="1">
        <v>6</v>
      </c>
    </row>
    <row r="475" spans="1:4" x14ac:dyDescent="0.35">
      <c r="A475" s="1" t="s">
        <v>118</v>
      </c>
      <c r="B475" s="1" t="s">
        <v>37</v>
      </c>
      <c r="C475" s="1">
        <v>2017</v>
      </c>
      <c r="D475" s="1">
        <v>10</v>
      </c>
    </row>
    <row r="476" spans="1:4" x14ac:dyDescent="0.35">
      <c r="A476" s="1" t="s">
        <v>118</v>
      </c>
      <c r="B476" s="1" t="s">
        <v>38</v>
      </c>
      <c r="C476" s="1">
        <v>2008</v>
      </c>
      <c r="D476" s="1">
        <v>7</v>
      </c>
    </row>
    <row r="477" spans="1:4" x14ac:dyDescent="0.35">
      <c r="A477" s="1" t="s">
        <v>118</v>
      </c>
      <c r="B477" s="1" t="s">
        <v>38</v>
      </c>
      <c r="C477" s="1">
        <v>2017</v>
      </c>
      <c r="D477" s="1">
        <v>15</v>
      </c>
    </row>
    <row r="478" spans="1:4" x14ac:dyDescent="0.35">
      <c r="A478" s="1" t="s">
        <v>118</v>
      </c>
      <c r="B478" s="1" t="s">
        <v>39</v>
      </c>
      <c r="C478" s="1">
        <v>2008</v>
      </c>
      <c r="D478" s="1">
        <v>6</v>
      </c>
    </row>
    <row r="479" spans="1:4" x14ac:dyDescent="0.35">
      <c r="A479" s="1" t="s">
        <v>118</v>
      </c>
      <c r="B479" s="1" t="s">
        <v>39</v>
      </c>
      <c r="C479" s="1">
        <v>2017</v>
      </c>
      <c r="D479" s="1">
        <v>10</v>
      </c>
    </row>
    <row r="480" spans="1:4" x14ac:dyDescent="0.35">
      <c r="A480" s="1" t="s">
        <v>118</v>
      </c>
      <c r="B480" s="1" t="s">
        <v>40</v>
      </c>
      <c r="C480" s="1">
        <v>2008</v>
      </c>
      <c r="D480" s="1">
        <v>7</v>
      </c>
    </row>
    <row r="481" spans="1:4" x14ac:dyDescent="0.35">
      <c r="A481" s="1" t="s">
        <v>118</v>
      </c>
      <c r="B481" s="1" t="s">
        <v>40</v>
      </c>
      <c r="C481" s="1">
        <v>2017</v>
      </c>
      <c r="D481" s="1">
        <v>14</v>
      </c>
    </row>
    <row r="482" spans="1:4" x14ac:dyDescent="0.35">
      <c r="A482" s="1" t="s">
        <v>118</v>
      </c>
      <c r="B482" s="1" t="s">
        <v>41</v>
      </c>
      <c r="C482" s="1">
        <v>2008</v>
      </c>
      <c r="D482" s="1">
        <v>10</v>
      </c>
    </row>
    <row r="483" spans="1:4" x14ac:dyDescent="0.35">
      <c r="A483" s="1" t="s">
        <v>118</v>
      </c>
      <c r="B483" s="1" t="s">
        <v>41</v>
      </c>
      <c r="C483" s="1">
        <v>2017</v>
      </c>
      <c r="D483" s="1">
        <v>10</v>
      </c>
    </row>
    <row r="484" spans="1:4" x14ac:dyDescent="0.35">
      <c r="A484" s="1" t="s">
        <v>118</v>
      </c>
      <c r="B484" s="1" t="s">
        <v>42</v>
      </c>
      <c r="C484" s="1">
        <v>2008</v>
      </c>
      <c r="D484" s="1">
        <v>8</v>
      </c>
    </row>
    <row r="485" spans="1:4" x14ac:dyDescent="0.35">
      <c r="A485" s="1" t="s">
        <v>118</v>
      </c>
      <c r="B485" s="1" t="s">
        <v>42</v>
      </c>
      <c r="C485" s="1">
        <v>2017</v>
      </c>
      <c r="D485" s="1">
        <v>6</v>
      </c>
    </row>
    <row r="486" spans="1:4" x14ac:dyDescent="0.35">
      <c r="A486" s="1" t="s">
        <v>118</v>
      </c>
      <c r="B486" s="1" t="s">
        <v>43</v>
      </c>
      <c r="C486" s="1">
        <v>2008</v>
      </c>
      <c r="D486" s="1">
        <v>5</v>
      </c>
    </row>
    <row r="487" spans="1:4" x14ac:dyDescent="0.35">
      <c r="A487" s="1" t="s">
        <v>118</v>
      </c>
      <c r="B487" s="1" t="s">
        <v>43</v>
      </c>
      <c r="C487" s="1">
        <v>2017</v>
      </c>
      <c r="D487" s="1">
        <v>10</v>
      </c>
    </row>
    <row r="488" spans="1:4" x14ac:dyDescent="0.35">
      <c r="A488" s="1" t="s">
        <v>118</v>
      </c>
      <c r="B488" s="1" t="s">
        <v>44</v>
      </c>
      <c r="C488" s="1">
        <v>2008</v>
      </c>
      <c r="D488" s="1">
        <v>5</v>
      </c>
    </row>
    <row r="489" spans="1:4" x14ac:dyDescent="0.35">
      <c r="A489" s="1" t="s">
        <v>118</v>
      </c>
      <c r="B489" s="1" t="s">
        <v>44</v>
      </c>
      <c r="C489" s="1">
        <v>2017</v>
      </c>
      <c r="D489" s="1">
        <v>0</v>
      </c>
    </row>
    <row r="490" spans="1:4" x14ac:dyDescent="0.35">
      <c r="A490" s="1" t="s">
        <v>118</v>
      </c>
      <c r="B490" s="1" t="s">
        <v>45</v>
      </c>
      <c r="C490" s="1">
        <v>2008</v>
      </c>
      <c r="D490" s="1">
        <v>14</v>
      </c>
    </row>
    <row r="491" spans="1:4" x14ac:dyDescent="0.35">
      <c r="A491" s="1" t="s">
        <v>118</v>
      </c>
      <c r="B491" s="1" t="s">
        <v>45</v>
      </c>
      <c r="C491" s="1">
        <v>2017</v>
      </c>
      <c r="D491" s="1">
        <v>15</v>
      </c>
    </row>
    <row r="492" spans="1:4" x14ac:dyDescent="0.35">
      <c r="A492" s="1" t="s">
        <v>118</v>
      </c>
      <c r="B492" s="1" t="s">
        <v>46</v>
      </c>
      <c r="C492" s="1">
        <v>2008</v>
      </c>
      <c r="D492" s="1">
        <v>3</v>
      </c>
    </row>
    <row r="493" spans="1:4" x14ac:dyDescent="0.35">
      <c r="A493" s="1" t="s">
        <v>118</v>
      </c>
      <c r="B493" s="1" t="s">
        <v>46</v>
      </c>
      <c r="C493" s="1">
        <v>2017</v>
      </c>
      <c r="D493" s="1">
        <v>4</v>
      </c>
    </row>
    <row r="494" spans="1:4" x14ac:dyDescent="0.35">
      <c r="A494" s="1" t="s">
        <v>118</v>
      </c>
      <c r="B494" s="1" t="s">
        <v>47</v>
      </c>
      <c r="C494" s="1">
        <v>2008</v>
      </c>
      <c r="D494" s="1">
        <v>2</v>
      </c>
    </row>
    <row r="495" spans="1:4" x14ac:dyDescent="0.35">
      <c r="A495" s="1" t="s">
        <v>118</v>
      </c>
      <c r="B495" s="1" t="s">
        <v>47</v>
      </c>
      <c r="C495" s="1">
        <v>2017</v>
      </c>
      <c r="D495" s="1">
        <v>6</v>
      </c>
    </row>
    <row r="496" spans="1:4" x14ac:dyDescent="0.35">
      <c r="A496" s="1" t="s">
        <v>118</v>
      </c>
      <c r="B496" s="1" t="s">
        <v>48</v>
      </c>
      <c r="C496" s="1">
        <v>2008</v>
      </c>
      <c r="D496" s="1">
        <v>3</v>
      </c>
    </row>
    <row r="497" spans="1:4" x14ac:dyDescent="0.35">
      <c r="A497" s="1" t="s">
        <v>118</v>
      </c>
      <c r="B497" s="1" t="s">
        <v>48</v>
      </c>
      <c r="C497" s="1">
        <v>2017</v>
      </c>
      <c r="D497" s="1">
        <v>14</v>
      </c>
    </row>
    <row r="498" spans="1:4" x14ac:dyDescent="0.35">
      <c r="A498" s="1" t="s">
        <v>118</v>
      </c>
      <c r="B498" s="1" t="s">
        <v>49</v>
      </c>
      <c r="C498" s="1">
        <v>2008</v>
      </c>
      <c r="D498" s="1">
        <v>6</v>
      </c>
    </row>
    <row r="499" spans="1:4" x14ac:dyDescent="0.35">
      <c r="A499" s="1" t="s">
        <v>118</v>
      </c>
      <c r="B499" s="1" t="s">
        <v>49</v>
      </c>
      <c r="C499" s="1">
        <v>2017</v>
      </c>
      <c r="D499" s="1">
        <v>16</v>
      </c>
    </row>
    <row r="500" spans="1:4" x14ac:dyDescent="0.35">
      <c r="A500" s="1" t="s">
        <v>118</v>
      </c>
      <c r="B500" s="1" t="s">
        <v>50</v>
      </c>
      <c r="C500" s="1">
        <v>2008</v>
      </c>
      <c r="D500" s="1">
        <v>7</v>
      </c>
    </row>
    <row r="501" spans="1:4" x14ac:dyDescent="0.35">
      <c r="A501" s="1" t="s">
        <v>118</v>
      </c>
      <c r="B501" s="1" t="s">
        <v>50</v>
      </c>
      <c r="C501" s="1">
        <v>2017</v>
      </c>
      <c r="D501" s="1">
        <v>13</v>
      </c>
    </row>
    <row r="502" spans="1:4" x14ac:dyDescent="0.35">
      <c r="A502" s="1" t="s">
        <v>118</v>
      </c>
      <c r="B502" s="1" t="s">
        <v>51</v>
      </c>
      <c r="C502" s="1">
        <v>2008</v>
      </c>
      <c r="D502" s="1">
        <v>3</v>
      </c>
    </row>
    <row r="503" spans="1:4" x14ac:dyDescent="0.35">
      <c r="A503" s="1" t="s">
        <v>118</v>
      </c>
      <c r="B503" s="1" t="s">
        <v>51</v>
      </c>
      <c r="C503" s="1">
        <v>2017</v>
      </c>
      <c r="D503" s="1">
        <v>3</v>
      </c>
    </row>
    <row r="504" spans="1:4" x14ac:dyDescent="0.35">
      <c r="A504" s="1" t="s">
        <v>118</v>
      </c>
      <c r="B504" s="1" t="s">
        <v>52</v>
      </c>
      <c r="C504" s="1">
        <v>2008</v>
      </c>
      <c r="D504" s="1">
        <v>3</v>
      </c>
    </row>
    <row r="505" spans="1:4" x14ac:dyDescent="0.35">
      <c r="A505" s="1" t="s">
        <v>118</v>
      </c>
      <c r="B505" s="1" t="s">
        <v>52</v>
      </c>
      <c r="C505" s="1">
        <v>2017</v>
      </c>
      <c r="D505" s="1">
        <v>5</v>
      </c>
    </row>
    <row r="506" spans="1:4" x14ac:dyDescent="0.35">
      <c r="A506" s="1" t="s">
        <v>118</v>
      </c>
      <c r="B506" s="1" t="s">
        <v>53</v>
      </c>
      <c r="C506" s="1">
        <v>2008</v>
      </c>
      <c r="D506" s="1">
        <v>4</v>
      </c>
    </row>
    <row r="507" spans="1:4" x14ac:dyDescent="0.35">
      <c r="A507" s="1" t="s">
        <v>118</v>
      </c>
      <c r="B507" s="1" t="s">
        <v>53</v>
      </c>
      <c r="C507" s="1">
        <v>2017</v>
      </c>
      <c r="D507" s="1">
        <v>7</v>
      </c>
    </row>
    <row r="508" spans="1:4" x14ac:dyDescent="0.35">
      <c r="A508" s="1" t="s">
        <v>118</v>
      </c>
      <c r="B508" s="1" t="s">
        <v>54</v>
      </c>
      <c r="C508" s="1">
        <v>2008</v>
      </c>
      <c r="D508" s="1">
        <v>5</v>
      </c>
    </row>
    <row r="509" spans="1:4" x14ac:dyDescent="0.35">
      <c r="A509" s="1" t="s">
        <v>118</v>
      </c>
      <c r="B509" s="1" t="s">
        <v>54</v>
      </c>
      <c r="C509" s="1">
        <v>2017</v>
      </c>
      <c r="D509" s="1">
        <v>8</v>
      </c>
    </row>
    <row r="510" spans="1:4" x14ac:dyDescent="0.35">
      <c r="A510" s="1" t="s">
        <v>118</v>
      </c>
      <c r="B510" s="1" t="s">
        <v>55</v>
      </c>
      <c r="C510" s="1">
        <v>2008</v>
      </c>
      <c r="D510" s="1">
        <v>2</v>
      </c>
    </row>
    <row r="511" spans="1:4" x14ac:dyDescent="0.35">
      <c r="A511" s="1" t="s">
        <v>118</v>
      </c>
      <c r="B511" s="1" t="s">
        <v>55</v>
      </c>
      <c r="C511" s="1">
        <v>2017</v>
      </c>
      <c r="D511" s="1">
        <v>6</v>
      </c>
    </row>
    <row r="512" spans="1:4" x14ac:dyDescent="0.35">
      <c r="A512" s="1" t="s">
        <v>118</v>
      </c>
      <c r="B512" s="1" t="s">
        <v>56</v>
      </c>
      <c r="C512" s="1">
        <v>2008</v>
      </c>
      <c r="D512" s="1">
        <v>34</v>
      </c>
    </row>
    <row r="513" spans="1:4" x14ac:dyDescent="0.35">
      <c r="A513" s="1" t="s">
        <v>118</v>
      </c>
      <c r="B513" s="1" t="s">
        <v>56</v>
      </c>
      <c r="C513" s="1">
        <v>2017</v>
      </c>
      <c r="D513" s="1">
        <v>39</v>
      </c>
    </row>
    <row r="514" spans="1:4" x14ac:dyDescent="0.35">
      <c r="A514" s="1" t="s">
        <v>118</v>
      </c>
      <c r="B514" s="1" t="s">
        <v>57</v>
      </c>
      <c r="C514" s="1">
        <v>2008</v>
      </c>
      <c r="D514" s="1">
        <v>8</v>
      </c>
    </row>
    <row r="515" spans="1:4" x14ac:dyDescent="0.35">
      <c r="A515" s="1" t="s">
        <v>118</v>
      </c>
      <c r="B515" s="1" t="s">
        <v>57</v>
      </c>
      <c r="C515" s="1">
        <v>2017</v>
      </c>
      <c r="D515" s="1">
        <v>28</v>
      </c>
    </row>
    <row r="516" spans="1:4" x14ac:dyDescent="0.35">
      <c r="A516" s="1" t="s">
        <v>118</v>
      </c>
      <c r="B516" s="1" t="s">
        <v>58</v>
      </c>
      <c r="C516" s="1">
        <v>2008</v>
      </c>
      <c r="D516" s="1">
        <v>4</v>
      </c>
    </row>
    <row r="517" spans="1:4" x14ac:dyDescent="0.35">
      <c r="A517" s="1" t="s">
        <v>118</v>
      </c>
      <c r="B517" s="1" t="s">
        <v>58</v>
      </c>
      <c r="C517" s="1">
        <v>2017</v>
      </c>
      <c r="D517" s="1">
        <v>2</v>
      </c>
    </row>
    <row r="518" spans="1:4" x14ac:dyDescent="0.35">
      <c r="A518" s="1" t="s">
        <v>118</v>
      </c>
      <c r="B518" s="1" t="s">
        <v>59</v>
      </c>
      <c r="C518" s="1">
        <v>2008</v>
      </c>
      <c r="D518" s="1">
        <v>5</v>
      </c>
    </row>
    <row r="519" spans="1:4" x14ac:dyDescent="0.35">
      <c r="A519" s="1" t="s">
        <v>118</v>
      </c>
      <c r="B519" s="1" t="s">
        <v>59</v>
      </c>
      <c r="C519" s="1">
        <v>2017</v>
      </c>
      <c r="D519" s="1">
        <v>5</v>
      </c>
    </row>
    <row r="520" spans="1:4" x14ac:dyDescent="0.35">
      <c r="A520" s="1" t="s">
        <v>118</v>
      </c>
      <c r="B520" s="1" t="s">
        <v>60</v>
      </c>
      <c r="C520" s="1">
        <v>2008</v>
      </c>
      <c r="D520" s="1">
        <v>16</v>
      </c>
    </row>
    <row r="521" spans="1:4" x14ac:dyDescent="0.35">
      <c r="A521" s="1" t="s">
        <v>118</v>
      </c>
      <c r="B521" s="1" t="s">
        <v>60</v>
      </c>
      <c r="C521" s="1">
        <v>2017</v>
      </c>
      <c r="D521" s="1">
        <v>16</v>
      </c>
    </row>
    <row r="522" spans="1:4" x14ac:dyDescent="0.35">
      <c r="A522" s="1" t="s">
        <v>118</v>
      </c>
      <c r="B522" s="1" t="s">
        <v>61</v>
      </c>
      <c r="C522" s="1">
        <v>2008</v>
      </c>
      <c r="D522" s="1">
        <v>0</v>
      </c>
    </row>
    <row r="523" spans="1:4" x14ac:dyDescent="0.35">
      <c r="A523" s="1" t="s">
        <v>118</v>
      </c>
      <c r="B523" s="1" t="s">
        <v>61</v>
      </c>
      <c r="C523" s="1">
        <v>2017</v>
      </c>
      <c r="D523" s="1">
        <v>2</v>
      </c>
    </row>
    <row r="524" spans="1:4" x14ac:dyDescent="0.35">
      <c r="A524" s="1" t="s">
        <v>118</v>
      </c>
      <c r="B524" s="1" t="s">
        <v>62</v>
      </c>
      <c r="C524" s="1">
        <v>2008</v>
      </c>
      <c r="D524" s="1">
        <v>7</v>
      </c>
    </row>
    <row r="525" spans="1:4" x14ac:dyDescent="0.35">
      <c r="A525" s="1" t="s">
        <v>118</v>
      </c>
      <c r="B525" s="1" t="s">
        <v>62</v>
      </c>
      <c r="C525" s="1">
        <v>2017</v>
      </c>
      <c r="D525" s="1">
        <v>8</v>
      </c>
    </row>
    <row r="526" spans="1:4" x14ac:dyDescent="0.35">
      <c r="A526" s="1" t="s">
        <v>118</v>
      </c>
      <c r="B526" s="1" t="s">
        <v>63</v>
      </c>
      <c r="C526" s="1">
        <v>2008</v>
      </c>
      <c r="D526" s="1">
        <v>9</v>
      </c>
    </row>
    <row r="527" spans="1:4" x14ac:dyDescent="0.35">
      <c r="A527" s="1" t="s">
        <v>118</v>
      </c>
      <c r="B527" s="1" t="s">
        <v>63</v>
      </c>
      <c r="C527" s="1">
        <v>2017</v>
      </c>
      <c r="D527" s="1">
        <v>8</v>
      </c>
    </row>
    <row r="528" spans="1:4" x14ac:dyDescent="0.35">
      <c r="A528" s="1" t="s">
        <v>118</v>
      </c>
      <c r="B528" s="1" t="s">
        <v>64</v>
      </c>
      <c r="C528" s="1">
        <v>2008</v>
      </c>
      <c r="D528" s="1">
        <v>5</v>
      </c>
    </row>
    <row r="529" spans="1:4" x14ac:dyDescent="0.35">
      <c r="A529" s="1" t="s">
        <v>118</v>
      </c>
      <c r="B529" s="1" t="s">
        <v>64</v>
      </c>
      <c r="C529" s="1">
        <v>2017</v>
      </c>
      <c r="D529" s="1">
        <v>10</v>
      </c>
    </row>
    <row r="530" spans="1:4" x14ac:dyDescent="0.35">
      <c r="A530" s="1" t="s">
        <v>118</v>
      </c>
      <c r="B530" s="1" t="s">
        <v>65</v>
      </c>
      <c r="C530" s="1">
        <v>2008</v>
      </c>
      <c r="D530" s="1">
        <v>9</v>
      </c>
    </row>
    <row r="531" spans="1:4" x14ac:dyDescent="0.35">
      <c r="A531" s="1" t="s">
        <v>118</v>
      </c>
      <c r="B531" s="1" t="s">
        <v>65</v>
      </c>
      <c r="C531" s="1">
        <v>2017</v>
      </c>
      <c r="D531" s="1">
        <v>10</v>
      </c>
    </row>
    <row r="532" spans="1:4" x14ac:dyDescent="0.35">
      <c r="A532" s="1" t="s">
        <v>118</v>
      </c>
      <c r="B532" s="1" t="s">
        <v>66</v>
      </c>
      <c r="C532" s="1">
        <v>2008</v>
      </c>
      <c r="D532" s="1">
        <v>8</v>
      </c>
    </row>
    <row r="533" spans="1:4" x14ac:dyDescent="0.35">
      <c r="A533" s="1" t="s">
        <v>118</v>
      </c>
      <c r="B533" s="1" t="s">
        <v>66</v>
      </c>
      <c r="C533" s="1">
        <v>2017</v>
      </c>
      <c r="D533" s="1">
        <v>8</v>
      </c>
    </row>
    <row r="534" spans="1:4" x14ac:dyDescent="0.35">
      <c r="A534" s="1" t="s">
        <v>118</v>
      </c>
      <c r="B534" s="1" t="s">
        <v>67</v>
      </c>
      <c r="C534" s="1">
        <v>2008</v>
      </c>
      <c r="D534" s="1">
        <v>4</v>
      </c>
    </row>
    <row r="535" spans="1:4" x14ac:dyDescent="0.35">
      <c r="A535" s="1" t="s">
        <v>118</v>
      </c>
      <c r="B535" s="1" t="s">
        <v>67</v>
      </c>
      <c r="C535" s="1">
        <v>2017</v>
      </c>
      <c r="D535" s="1">
        <v>11</v>
      </c>
    </row>
    <row r="536" spans="1:4" x14ac:dyDescent="0.35">
      <c r="A536" s="1" t="s">
        <v>118</v>
      </c>
      <c r="B536" s="1" t="s">
        <v>68</v>
      </c>
      <c r="C536" s="1">
        <v>2008</v>
      </c>
      <c r="D536" s="1">
        <v>6</v>
      </c>
    </row>
    <row r="537" spans="1:4" x14ac:dyDescent="0.35">
      <c r="A537" s="1" t="s">
        <v>118</v>
      </c>
      <c r="B537" s="1" t="s">
        <v>68</v>
      </c>
      <c r="C537" s="1">
        <v>2017</v>
      </c>
      <c r="D537" s="1">
        <v>5</v>
      </c>
    </row>
    <row r="538" spans="1:4" x14ac:dyDescent="0.35">
      <c r="A538" s="1" t="s">
        <v>118</v>
      </c>
      <c r="B538" s="1" t="s">
        <v>69</v>
      </c>
      <c r="C538" s="1">
        <v>2008</v>
      </c>
      <c r="D538" s="1">
        <v>21</v>
      </c>
    </row>
    <row r="539" spans="1:4" x14ac:dyDescent="0.35">
      <c r="A539" s="1" t="s">
        <v>118</v>
      </c>
      <c r="B539" s="1" t="s">
        <v>69</v>
      </c>
      <c r="C539" s="1">
        <v>2017</v>
      </c>
      <c r="D539" s="1">
        <v>25</v>
      </c>
    </row>
    <row r="540" spans="1:4" x14ac:dyDescent="0.35">
      <c r="A540" s="1" t="s">
        <v>118</v>
      </c>
      <c r="B540" s="1" t="s">
        <v>70</v>
      </c>
      <c r="C540" s="1">
        <v>2008</v>
      </c>
      <c r="D540" s="1">
        <v>4</v>
      </c>
    </row>
    <row r="541" spans="1:4" x14ac:dyDescent="0.35">
      <c r="A541" s="1" t="s">
        <v>118</v>
      </c>
      <c r="B541" s="1" t="s">
        <v>70</v>
      </c>
      <c r="C541" s="1">
        <v>2017</v>
      </c>
      <c r="D541" s="1">
        <v>6</v>
      </c>
    </row>
    <row r="542" spans="1:4" x14ac:dyDescent="0.35">
      <c r="A542" s="1" t="s">
        <v>118</v>
      </c>
      <c r="B542" s="1" t="s">
        <v>71</v>
      </c>
      <c r="C542" s="1">
        <v>2008</v>
      </c>
      <c r="D542" s="1">
        <v>6</v>
      </c>
    </row>
    <row r="543" spans="1:4" x14ac:dyDescent="0.35">
      <c r="A543" s="1" t="s">
        <v>118</v>
      </c>
      <c r="B543" s="1" t="s">
        <v>71</v>
      </c>
      <c r="C543" s="1">
        <v>2017</v>
      </c>
      <c r="D543" s="1">
        <v>11</v>
      </c>
    </row>
    <row r="544" spans="1:4" x14ac:dyDescent="0.35">
      <c r="A544" s="1" t="s">
        <v>118</v>
      </c>
      <c r="B544" s="1" t="s">
        <v>72</v>
      </c>
      <c r="C544" s="1">
        <v>2008</v>
      </c>
      <c r="D544" s="1">
        <v>3</v>
      </c>
    </row>
    <row r="545" spans="1:4" x14ac:dyDescent="0.35">
      <c r="A545" s="1" t="s">
        <v>118</v>
      </c>
      <c r="B545" s="1" t="s">
        <v>72</v>
      </c>
      <c r="C545" s="1">
        <v>2017</v>
      </c>
      <c r="D545" s="1">
        <v>9</v>
      </c>
    </row>
    <row r="546" spans="1:4" x14ac:dyDescent="0.35">
      <c r="A546" s="1" t="s">
        <v>118</v>
      </c>
      <c r="B546" s="1" t="s">
        <v>73</v>
      </c>
      <c r="C546" s="1">
        <v>2008</v>
      </c>
      <c r="D546" s="1">
        <v>6</v>
      </c>
    </row>
    <row r="547" spans="1:4" x14ac:dyDescent="0.35">
      <c r="A547" s="1" t="s">
        <v>118</v>
      </c>
      <c r="B547" s="1" t="s">
        <v>73</v>
      </c>
      <c r="C547" s="1">
        <v>2017</v>
      </c>
      <c r="D547" s="1">
        <v>14</v>
      </c>
    </row>
    <row r="548" spans="1:4" x14ac:dyDescent="0.35">
      <c r="A548" s="1" t="s">
        <v>118</v>
      </c>
      <c r="B548" s="1" t="s">
        <v>74</v>
      </c>
      <c r="C548" s="1">
        <v>2008</v>
      </c>
      <c r="D548" s="1">
        <v>0</v>
      </c>
    </row>
    <row r="549" spans="1:4" x14ac:dyDescent="0.35">
      <c r="A549" s="1" t="s">
        <v>118</v>
      </c>
      <c r="B549" s="1" t="s">
        <v>74</v>
      </c>
      <c r="C549" s="1">
        <v>2017</v>
      </c>
      <c r="D549" s="1">
        <v>7</v>
      </c>
    </row>
    <row r="550" spans="1:4" x14ac:dyDescent="0.35">
      <c r="A550" s="1" t="s">
        <v>118</v>
      </c>
      <c r="B550" s="1" t="s">
        <v>75</v>
      </c>
      <c r="C550" s="1">
        <v>2008</v>
      </c>
      <c r="D550" s="1">
        <v>4</v>
      </c>
    </row>
    <row r="551" spans="1:4" x14ac:dyDescent="0.35">
      <c r="A551" s="1" t="s">
        <v>118</v>
      </c>
      <c r="B551" s="1" t="s">
        <v>75</v>
      </c>
      <c r="C551" s="1">
        <v>2017</v>
      </c>
      <c r="D551" s="1">
        <v>3</v>
      </c>
    </row>
    <row r="552" spans="1:4" x14ac:dyDescent="0.35">
      <c r="A552" s="1" t="s">
        <v>118</v>
      </c>
      <c r="B552" s="1" t="s">
        <v>76</v>
      </c>
      <c r="C552" s="1">
        <v>2008</v>
      </c>
      <c r="D552" s="1">
        <v>13</v>
      </c>
    </row>
    <row r="553" spans="1:4" x14ac:dyDescent="0.35">
      <c r="A553" s="1" t="s">
        <v>118</v>
      </c>
      <c r="B553" s="1" t="s">
        <v>76</v>
      </c>
      <c r="C553" s="1">
        <v>2017</v>
      </c>
      <c r="D553" s="1">
        <v>29</v>
      </c>
    </row>
    <row r="554" spans="1:4" x14ac:dyDescent="0.35">
      <c r="A554" s="1" t="s">
        <v>118</v>
      </c>
      <c r="B554" s="1" t="s">
        <v>77</v>
      </c>
      <c r="C554" s="1">
        <v>2008</v>
      </c>
      <c r="D554" s="1">
        <v>3</v>
      </c>
    </row>
    <row r="555" spans="1:4" x14ac:dyDescent="0.35">
      <c r="A555" s="1" t="s">
        <v>118</v>
      </c>
      <c r="B555" s="1" t="s">
        <v>77</v>
      </c>
      <c r="C555" s="1">
        <v>2017</v>
      </c>
      <c r="D555" s="1">
        <v>3</v>
      </c>
    </row>
    <row r="556" spans="1:4" x14ac:dyDescent="0.35">
      <c r="A556" s="1" t="s">
        <v>118</v>
      </c>
      <c r="B556" s="1" t="s">
        <v>78</v>
      </c>
      <c r="C556" s="1">
        <v>2008</v>
      </c>
      <c r="D556" s="1">
        <v>14</v>
      </c>
    </row>
    <row r="557" spans="1:4" x14ac:dyDescent="0.35">
      <c r="A557" s="1" t="s">
        <v>118</v>
      </c>
      <c r="B557" s="1" t="s">
        <v>78</v>
      </c>
      <c r="C557" s="1">
        <v>2017</v>
      </c>
      <c r="D557" s="1">
        <v>20</v>
      </c>
    </row>
    <row r="558" spans="1:4" x14ac:dyDescent="0.35">
      <c r="A558" s="1" t="s">
        <v>118</v>
      </c>
      <c r="B558" s="1" t="s">
        <v>79</v>
      </c>
      <c r="C558" s="1">
        <v>2008</v>
      </c>
      <c r="D558" s="1">
        <v>5</v>
      </c>
    </row>
    <row r="559" spans="1:4" x14ac:dyDescent="0.35">
      <c r="A559" s="1" t="s">
        <v>118</v>
      </c>
      <c r="B559" s="1" t="s">
        <v>79</v>
      </c>
      <c r="C559" s="1">
        <v>2017</v>
      </c>
      <c r="D559" s="1">
        <v>11</v>
      </c>
    </row>
    <row r="560" spans="1:4" x14ac:dyDescent="0.35">
      <c r="A560" s="1" t="s">
        <v>118</v>
      </c>
      <c r="B560" s="1" t="s">
        <v>80</v>
      </c>
      <c r="C560" s="1">
        <v>2008</v>
      </c>
      <c r="D560" s="1">
        <v>2</v>
      </c>
    </row>
    <row r="561" spans="1:4" x14ac:dyDescent="0.35">
      <c r="A561" s="1" t="s">
        <v>118</v>
      </c>
      <c r="B561" s="1" t="s">
        <v>80</v>
      </c>
      <c r="C561" s="1">
        <v>2017</v>
      </c>
      <c r="D561" s="1">
        <v>11</v>
      </c>
    </row>
    <row r="562" spans="1:4" x14ac:dyDescent="0.35">
      <c r="A562" s="1" t="s">
        <v>118</v>
      </c>
      <c r="B562" s="1" t="s">
        <v>81</v>
      </c>
      <c r="C562" s="1">
        <v>2008</v>
      </c>
      <c r="D562" s="1">
        <v>35</v>
      </c>
    </row>
    <row r="563" spans="1:4" x14ac:dyDescent="0.35">
      <c r="A563" s="1" t="s">
        <v>118</v>
      </c>
      <c r="B563" s="1" t="s">
        <v>81</v>
      </c>
      <c r="C563" s="1">
        <v>2017</v>
      </c>
      <c r="D563" s="1">
        <v>66</v>
      </c>
    </row>
    <row r="564" spans="1:4" x14ac:dyDescent="0.35">
      <c r="A564" s="1" t="s">
        <v>118</v>
      </c>
      <c r="B564" s="1" t="s">
        <v>82</v>
      </c>
      <c r="C564" s="1">
        <v>2008</v>
      </c>
      <c r="D564" s="1">
        <v>9</v>
      </c>
    </row>
    <row r="565" spans="1:4" x14ac:dyDescent="0.35">
      <c r="A565" s="1" t="s">
        <v>118</v>
      </c>
      <c r="B565" s="1" t="s">
        <v>82</v>
      </c>
      <c r="C565" s="1">
        <v>2017</v>
      </c>
      <c r="D565" s="1">
        <v>17</v>
      </c>
    </row>
    <row r="566" spans="1:4" x14ac:dyDescent="0.35">
      <c r="A566" s="1" t="s">
        <v>118</v>
      </c>
      <c r="B566" s="1" t="s">
        <v>83</v>
      </c>
      <c r="C566" s="1">
        <v>2008</v>
      </c>
      <c r="D566" s="1">
        <v>4</v>
      </c>
    </row>
    <row r="567" spans="1:4" x14ac:dyDescent="0.35">
      <c r="A567" s="1" t="s">
        <v>118</v>
      </c>
      <c r="B567" s="1" t="s">
        <v>83</v>
      </c>
      <c r="C567" s="1">
        <v>2017</v>
      </c>
      <c r="D567" s="1">
        <v>11</v>
      </c>
    </row>
    <row r="568" spans="1:4" x14ac:dyDescent="0.35">
      <c r="A568" s="1" t="s">
        <v>118</v>
      </c>
      <c r="B568" s="1" t="s">
        <v>84</v>
      </c>
      <c r="C568" s="1">
        <v>2008</v>
      </c>
      <c r="D568" s="1">
        <v>6</v>
      </c>
    </row>
    <row r="569" spans="1:4" x14ac:dyDescent="0.35">
      <c r="A569" s="1" t="s">
        <v>118</v>
      </c>
      <c r="B569" s="1" t="s">
        <v>84</v>
      </c>
      <c r="C569" s="1">
        <v>2017</v>
      </c>
      <c r="D569" s="1">
        <v>7</v>
      </c>
    </row>
    <row r="570" spans="1:4" x14ac:dyDescent="0.35">
      <c r="A570" s="1" t="s">
        <v>118</v>
      </c>
      <c r="B570" s="1" t="s">
        <v>85</v>
      </c>
      <c r="C570" s="1">
        <v>2008</v>
      </c>
      <c r="D570" s="1">
        <v>4</v>
      </c>
    </row>
    <row r="571" spans="1:4" x14ac:dyDescent="0.35">
      <c r="A571" s="1" t="s">
        <v>118</v>
      </c>
      <c r="B571" s="1" t="s">
        <v>85</v>
      </c>
      <c r="C571" s="1">
        <v>2017</v>
      </c>
      <c r="D571" s="1">
        <v>7</v>
      </c>
    </row>
    <row r="572" spans="1:4" x14ac:dyDescent="0.35">
      <c r="A572" s="1" t="s">
        <v>118</v>
      </c>
      <c r="B572" s="1" t="s">
        <v>86</v>
      </c>
      <c r="C572" s="1">
        <v>2008</v>
      </c>
      <c r="D572" s="1">
        <v>7</v>
      </c>
    </row>
    <row r="573" spans="1:4" x14ac:dyDescent="0.35">
      <c r="A573" s="1" t="s">
        <v>118</v>
      </c>
      <c r="B573" s="1" t="s">
        <v>86</v>
      </c>
      <c r="C573" s="1">
        <v>2017</v>
      </c>
      <c r="D573" s="1">
        <v>19</v>
      </c>
    </row>
    <row r="574" spans="1:4" x14ac:dyDescent="0.35">
      <c r="A574" s="1" t="s">
        <v>118</v>
      </c>
      <c r="B574" s="1" t="s">
        <v>87</v>
      </c>
      <c r="C574" s="1">
        <v>2008</v>
      </c>
      <c r="D574" s="1">
        <v>6</v>
      </c>
    </row>
    <row r="575" spans="1:4" x14ac:dyDescent="0.35">
      <c r="A575" s="1" t="s">
        <v>118</v>
      </c>
      <c r="B575" s="1" t="s">
        <v>87</v>
      </c>
      <c r="C575" s="1">
        <v>2017</v>
      </c>
      <c r="D575" s="1">
        <v>10</v>
      </c>
    </row>
    <row r="576" spans="1:4" x14ac:dyDescent="0.35">
      <c r="A576" s="1" t="s">
        <v>118</v>
      </c>
      <c r="B576" s="1" t="s">
        <v>88</v>
      </c>
      <c r="C576" s="1">
        <v>2008</v>
      </c>
      <c r="D576" s="1">
        <v>2</v>
      </c>
    </row>
    <row r="577" spans="1:4" x14ac:dyDescent="0.35">
      <c r="A577" s="1" t="s">
        <v>118</v>
      </c>
      <c r="B577" s="1" t="s">
        <v>88</v>
      </c>
      <c r="C577" s="1">
        <v>2017</v>
      </c>
      <c r="D577" s="1">
        <v>5</v>
      </c>
    </row>
    <row r="578" spans="1:4" x14ac:dyDescent="0.35">
      <c r="A578" s="1" t="s">
        <v>118</v>
      </c>
      <c r="B578" s="1" t="s">
        <v>89</v>
      </c>
      <c r="C578" s="1">
        <v>2008</v>
      </c>
      <c r="D578" s="1">
        <v>13</v>
      </c>
    </row>
    <row r="579" spans="1:4" x14ac:dyDescent="0.35">
      <c r="A579" s="1" t="s">
        <v>118</v>
      </c>
      <c r="B579" s="1" t="s">
        <v>89</v>
      </c>
      <c r="C579" s="1">
        <v>2017</v>
      </c>
      <c r="D579" s="1">
        <v>21</v>
      </c>
    </row>
    <row r="580" spans="1:4" x14ac:dyDescent="0.35">
      <c r="A580" s="1" t="s">
        <v>118</v>
      </c>
      <c r="B580" s="1" t="s">
        <v>90</v>
      </c>
      <c r="C580" s="1">
        <v>2008</v>
      </c>
      <c r="D580" s="1">
        <v>4</v>
      </c>
    </row>
    <row r="581" spans="1:4" x14ac:dyDescent="0.35">
      <c r="A581" s="1" t="s">
        <v>118</v>
      </c>
      <c r="B581" s="1" t="s">
        <v>90</v>
      </c>
      <c r="C581" s="1">
        <v>2017</v>
      </c>
      <c r="D581" s="1">
        <v>8</v>
      </c>
    </row>
    <row r="582" spans="1:4" x14ac:dyDescent="0.35">
      <c r="A582" s="1" t="s">
        <v>118</v>
      </c>
      <c r="B582" s="1" t="s">
        <v>91</v>
      </c>
      <c r="C582" s="1">
        <v>2008</v>
      </c>
      <c r="D582" s="1">
        <v>8</v>
      </c>
    </row>
    <row r="583" spans="1:4" x14ac:dyDescent="0.35">
      <c r="A583" s="1" t="s">
        <v>118</v>
      </c>
      <c r="B583" s="1" t="s">
        <v>91</v>
      </c>
      <c r="C583" s="1">
        <v>2017</v>
      </c>
      <c r="D583" s="1">
        <v>14</v>
      </c>
    </row>
    <row r="584" spans="1:4" x14ac:dyDescent="0.35">
      <c r="A584" s="1" t="s">
        <v>118</v>
      </c>
      <c r="B584" s="1" t="s">
        <v>92</v>
      </c>
      <c r="C584" s="1">
        <v>2008</v>
      </c>
      <c r="D584" s="1">
        <v>11</v>
      </c>
    </row>
    <row r="585" spans="1:4" x14ac:dyDescent="0.35">
      <c r="A585" s="1" t="s">
        <v>118</v>
      </c>
      <c r="B585" s="1" t="s">
        <v>92</v>
      </c>
      <c r="C585" s="1">
        <v>2017</v>
      </c>
      <c r="D585" s="1">
        <v>18</v>
      </c>
    </row>
    <row r="586" spans="1:4" x14ac:dyDescent="0.35">
      <c r="A586" s="1" t="s">
        <v>118</v>
      </c>
      <c r="B586" s="1" t="s">
        <v>93</v>
      </c>
      <c r="C586" s="1">
        <v>2008</v>
      </c>
      <c r="D586" s="1">
        <v>3</v>
      </c>
    </row>
    <row r="587" spans="1:4" x14ac:dyDescent="0.35">
      <c r="A587" s="1" t="s">
        <v>118</v>
      </c>
      <c r="B587" s="1" t="s">
        <v>93</v>
      </c>
      <c r="C587" s="1">
        <v>2017</v>
      </c>
      <c r="D587" s="1">
        <v>9</v>
      </c>
    </row>
    <row r="588" spans="1:4" x14ac:dyDescent="0.35">
      <c r="A588" s="1" t="s">
        <v>118</v>
      </c>
      <c r="B588" s="1" t="s">
        <v>94</v>
      </c>
      <c r="C588" s="1">
        <v>2008</v>
      </c>
      <c r="D588" s="1">
        <v>0</v>
      </c>
    </row>
    <row r="589" spans="1:4" x14ac:dyDescent="0.35">
      <c r="A589" s="1" t="s">
        <v>118</v>
      </c>
      <c r="B589" s="1" t="s">
        <v>94</v>
      </c>
      <c r="C589" s="1">
        <v>2017</v>
      </c>
      <c r="D589" s="1">
        <v>1</v>
      </c>
    </row>
    <row r="590" spans="1:4" x14ac:dyDescent="0.35">
      <c r="A590" s="1" t="s">
        <v>118</v>
      </c>
      <c r="B590" s="1" t="s">
        <v>95</v>
      </c>
      <c r="C590" s="1">
        <v>2008</v>
      </c>
      <c r="D590" s="1">
        <v>3</v>
      </c>
    </row>
    <row r="591" spans="1:4" x14ac:dyDescent="0.35">
      <c r="A591" s="1" t="s">
        <v>118</v>
      </c>
      <c r="B591" s="1" t="s">
        <v>95</v>
      </c>
      <c r="C591" s="1">
        <v>2017</v>
      </c>
      <c r="D591" s="1">
        <v>3</v>
      </c>
    </row>
    <row r="592" spans="1:4" x14ac:dyDescent="0.35">
      <c r="A592" s="1" t="s">
        <v>118</v>
      </c>
      <c r="B592" s="1" t="s">
        <v>96</v>
      </c>
      <c r="C592" s="1">
        <v>2008</v>
      </c>
      <c r="D592" s="1">
        <v>3</v>
      </c>
    </row>
    <row r="593" spans="1:4" x14ac:dyDescent="0.35">
      <c r="A593" s="1" t="s">
        <v>118</v>
      </c>
      <c r="B593" s="1" t="s">
        <v>96</v>
      </c>
      <c r="C593" s="1">
        <v>2017</v>
      </c>
      <c r="D593" s="1">
        <v>3</v>
      </c>
    </row>
    <row r="594" spans="1:4" x14ac:dyDescent="0.35">
      <c r="A594" s="1" t="s">
        <v>118</v>
      </c>
      <c r="B594" s="1" t="s">
        <v>97</v>
      </c>
      <c r="C594" s="1">
        <v>2008</v>
      </c>
      <c r="D594" s="1">
        <v>7</v>
      </c>
    </row>
    <row r="595" spans="1:4" x14ac:dyDescent="0.35">
      <c r="A595" s="1" t="s">
        <v>118</v>
      </c>
      <c r="B595" s="1" t="s">
        <v>97</v>
      </c>
      <c r="C595" s="1">
        <v>2017</v>
      </c>
      <c r="D595" s="1">
        <v>8</v>
      </c>
    </row>
    <row r="596" spans="1:4" x14ac:dyDescent="0.35">
      <c r="A596" s="1" t="s">
        <v>118</v>
      </c>
      <c r="B596" s="1" t="s">
        <v>98</v>
      </c>
      <c r="C596" s="1">
        <v>2008</v>
      </c>
      <c r="D596" s="1">
        <v>4</v>
      </c>
    </row>
    <row r="597" spans="1:4" x14ac:dyDescent="0.35">
      <c r="A597" s="1" t="s">
        <v>118</v>
      </c>
      <c r="B597" s="1" t="s">
        <v>98</v>
      </c>
      <c r="C597" s="1">
        <v>2017</v>
      </c>
      <c r="D597" s="1">
        <v>5</v>
      </c>
    </row>
    <row r="598" spans="1:4" x14ac:dyDescent="0.35">
      <c r="A598" s="1" t="s">
        <v>118</v>
      </c>
      <c r="B598" s="1" t="s">
        <v>99</v>
      </c>
      <c r="C598" s="1">
        <v>2008</v>
      </c>
      <c r="D598" s="1">
        <v>9</v>
      </c>
    </row>
    <row r="599" spans="1:4" x14ac:dyDescent="0.35">
      <c r="A599" s="1" t="s">
        <v>118</v>
      </c>
      <c r="B599" s="1" t="s">
        <v>99</v>
      </c>
      <c r="C599" s="1">
        <v>2017</v>
      </c>
      <c r="D599" s="1">
        <v>8</v>
      </c>
    </row>
    <row r="600" spans="1:4" x14ac:dyDescent="0.35">
      <c r="A600" s="1" t="s">
        <v>118</v>
      </c>
      <c r="B600" s="1" t="s">
        <v>100</v>
      </c>
      <c r="C600" s="1">
        <v>2008</v>
      </c>
      <c r="D600" s="1">
        <v>15</v>
      </c>
    </row>
    <row r="601" spans="1:4" x14ac:dyDescent="0.35">
      <c r="A601" s="1" t="s">
        <v>118</v>
      </c>
      <c r="B601" s="1" t="s">
        <v>100</v>
      </c>
      <c r="C601" s="1">
        <v>2017</v>
      </c>
      <c r="D601" s="1">
        <v>38</v>
      </c>
    </row>
    <row r="602" spans="1:4" x14ac:dyDescent="0.35">
      <c r="A602" s="1" t="s">
        <v>119</v>
      </c>
      <c r="B602" s="1" t="s">
        <v>2</v>
      </c>
      <c r="C602" s="1">
        <v>2008</v>
      </c>
      <c r="D602" s="1">
        <v>0</v>
      </c>
    </row>
    <row r="603" spans="1:4" x14ac:dyDescent="0.35">
      <c r="A603" s="1" t="s">
        <v>119</v>
      </c>
      <c r="B603" s="1" t="s">
        <v>2</v>
      </c>
      <c r="C603" s="1">
        <v>2017</v>
      </c>
      <c r="D603" s="1">
        <v>1</v>
      </c>
    </row>
    <row r="604" spans="1:4" x14ac:dyDescent="0.35">
      <c r="A604" s="1" t="s">
        <v>119</v>
      </c>
      <c r="B604" s="1" t="s">
        <v>3</v>
      </c>
      <c r="C604" s="1">
        <v>2008</v>
      </c>
      <c r="D604" s="1">
        <v>0</v>
      </c>
    </row>
    <row r="605" spans="1:4" x14ac:dyDescent="0.35">
      <c r="A605" s="1" t="s">
        <v>119</v>
      </c>
      <c r="B605" s="1" t="s">
        <v>3</v>
      </c>
      <c r="C605" s="1">
        <v>2017</v>
      </c>
      <c r="D605" s="1">
        <v>0</v>
      </c>
    </row>
    <row r="606" spans="1:4" x14ac:dyDescent="0.35">
      <c r="A606" s="1" t="s">
        <v>119</v>
      </c>
      <c r="B606" s="1" t="s">
        <v>4</v>
      </c>
      <c r="C606" s="1">
        <v>2008</v>
      </c>
      <c r="D606" s="1">
        <v>0</v>
      </c>
    </row>
    <row r="607" spans="1:4" x14ac:dyDescent="0.35">
      <c r="A607" s="1" t="s">
        <v>119</v>
      </c>
      <c r="B607" s="1" t="s">
        <v>4</v>
      </c>
      <c r="C607" s="1">
        <v>2017</v>
      </c>
      <c r="D607" s="1">
        <v>0</v>
      </c>
    </row>
    <row r="608" spans="1:4" x14ac:dyDescent="0.35">
      <c r="A608" s="1" t="s">
        <v>119</v>
      </c>
      <c r="B608" s="1" t="s">
        <v>5</v>
      </c>
      <c r="C608" s="1">
        <v>2008</v>
      </c>
      <c r="D608" s="1">
        <v>0</v>
      </c>
    </row>
    <row r="609" spans="1:4" x14ac:dyDescent="0.35">
      <c r="A609" s="1" t="s">
        <v>119</v>
      </c>
      <c r="B609" s="1" t="s">
        <v>5</v>
      </c>
      <c r="C609" s="1">
        <v>2017</v>
      </c>
      <c r="D609" s="1">
        <v>0</v>
      </c>
    </row>
    <row r="610" spans="1:4" x14ac:dyDescent="0.35">
      <c r="A610" s="1" t="s">
        <v>119</v>
      </c>
      <c r="B610" s="1" t="s">
        <v>6</v>
      </c>
      <c r="C610" s="1">
        <v>2008</v>
      </c>
      <c r="D610" s="1">
        <v>0</v>
      </c>
    </row>
    <row r="611" spans="1:4" x14ac:dyDescent="0.35">
      <c r="A611" s="1" t="s">
        <v>119</v>
      </c>
      <c r="B611" s="1" t="s">
        <v>6</v>
      </c>
      <c r="C611" s="1">
        <v>2017</v>
      </c>
      <c r="D611" s="1">
        <v>0</v>
      </c>
    </row>
    <row r="612" spans="1:4" x14ac:dyDescent="0.35">
      <c r="A612" s="1" t="s">
        <v>119</v>
      </c>
      <c r="B612" s="1" t="s">
        <v>7</v>
      </c>
      <c r="C612" s="1">
        <v>2008</v>
      </c>
      <c r="D612" s="1">
        <v>0</v>
      </c>
    </row>
    <row r="613" spans="1:4" x14ac:dyDescent="0.35">
      <c r="A613" s="1" t="s">
        <v>119</v>
      </c>
      <c r="B613" s="1" t="s">
        <v>7</v>
      </c>
      <c r="C613" s="1">
        <v>2017</v>
      </c>
      <c r="D613" s="1">
        <v>0</v>
      </c>
    </row>
    <row r="614" spans="1:4" x14ac:dyDescent="0.35">
      <c r="A614" s="1" t="s">
        <v>119</v>
      </c>
      <c r="B614" s="1" t="s">
        <v>8</v>
      </c>
      <c r="C614" s="1">
        <v>2008</v>
      </c>
      <c r="D614" s="1">
        <v>0</v>
      </c>
    </row>
    <row r="615" spans="1:4" x14ac:dyDescent="0.35">
      <c r="A615" s="1" t="s">
        <v>119</v>
      </c>
      <c r="B615" s="1" t="s">
        <v>8</v>
      </c>
      <c r="C615" s="1">
        <v>2017</v>
      </c>
      <c r="D615" s="1">
        <v>0</v>
      </c>
    </row>
    <row r="616" spans="1:4" x14ac:dyDescent="0.35">
      <c r="A616" s="1" t="s">
        <v>119</v>
      </c>
      <c r="B616" s="1" t="s">
        <v>9</v>
      </c>
      <c r="C616" s="1">
        <v>2008</v>
      </c>
      <c r="D616" s="1">
        <v>0</v>
      </c>
    </row>
    <row r="617" spans="1:4" x14ac:dyDescent="0.35">
      <c r="A617" s="1" t="s">
        <v>119</v>
      </c>
      <c r="B617" s="1" t="s">
        <v>9</v>
      </c>
      <c r="C617" s="1">
        <v>2017</v>
      </c>
      <c r="D617" s="1">
        <v>0</v>
      </c>
    </row>
    <row r="618" spans="1:4" x14ac:dyDescent="0.35">
      <c r="A618" s="1" t="s">
        <v>119</v>
      </c>
      <c r="B618" s="1" t="s">
        <v>10</v>
      </c>
      <c r="C618" s="1">
        <v>2008</v>
      </c>
      <c r="D618" s="1">
        <v>0</v>
      </c>
    </row>
    <row r="619" spans="1:4" x14ac:dyDescent="0.35">
      <c r="A619" s="1" t="s">
        <v>119</v>
      </c>
      <c r="B619" s="1" t="s">
        <v>10</v>
      </c>
      <c r="C619" s="1">
        <v>2017</v>
      </c>
      <c r="D619" s="1">
        <v>0</v>
      </c>
    </row>
    <row r="620" spans="1:4" x14ac:dyDescent="0.35">
      <c r="A620" s="1" t="s">
        <v>119</v>
      </c>
      <c r="B620" s="1" t="s">
        <v>11</v>
      </c>
      <c r="C620" s="1">
        <v>2008</v>
      </c>
      <c r="D620" s="1">
        <v>0</v>
      </c>
    </row>
    <row r="621" spans="1:4" x14ac:dyDescent="0.35">
      <c r="A621" s="1" t="s">
        <v>119</v>
      </c>
      <c r="B621" s="1" t="s">
        <v>11</v>
      </c>
      <c r="C621" s="1">
        <v>2017</v>
      </c>
      <c r="D621" s="1">
        <v>0</v>
      </c>
    </row>
    <row r="622" spans="1:4" x14ac:dyDescent="0.35">
      <c r="A622" s="1" t="s">
        <v>119</v>
      </c>
      <c r="B622" s="1" t="s">
        <v>12</v>
      </c>
      <c r="C622" s="1">
        <v>2008</v>
      </c>
      <c r="D622" s="1">
        <v>0</v>
      </c>
    </row>
    <row r="623" spans="1:4" x14ac:dyDescent="0.35">
      <c r="A623" s="1" t="s">
        <v>119</v>
      </c>
      <c r="B623" s="1" t="s">
        <v>12</v>
      </c>
      <c r="C623" s="1">
        <v>2017</v>
      </c>
      <c r="D623" s="1">
        <v>0</v>
      </c>
    </row>
    <row r="624" spans="1:4" x14ac:dyDescent="0.35">
      <c r="A624" s="1" t="s">
        <v>119</v>
      </c>
      <c r="B624" s="1" t="s">
        <v>13</v>
      </c>
      <c r="C624" s="1">
        <v>2008</v>
      </c>
      <c r="D624" s="1">
        <v>0</v>
      </c>
    </row>
    <row r="625" spans="1:4" x14ac:dyDescent="0.35">
      <c r="A625" s="1" t="s">
        <v>119</v>
      </c>
      <c r="B625" s="1" t="s">
        <v>13</v>
      </c>
      <c r="C625" s="1">
        <v>2017</v>
      </c>
      <c r="D625" s="1">
        <v>0</v>
      </c>
    </row>
    <row r="626" spans="1:4" x14ac:dyDescent="0.35">
      <c r="A626" s="1" t="s">
        <v>119</v>
      </c>
      <c r="B626" s="1" t="s">
        <v>14</v>
      </c>
      <c r="C626" s="1">
        <v>2008</v>
      </c>
      <c r="D626" s="1">
        <v>0</v>
      </c>
    </row>
    <row r="627" spans="1:4" x14ac:dyDescent="0.35">
      <c r="A627" s="1" t="s">
        <v>119</v>
      </c>
      <c r="B627" s="1" t="s">
        <v>14</v>
      </c>
      <c r="C627" s="1">
        <v>2017</v>
      </c>
      <c r="D627" s="1">
        <v>0</v>
      </c>
    </row>
    <row r="628" spans="1:4" x14ac:dyDescent="0.35">
      <c r="A628" s="1" t="s">
        <v>119</v>
      </c>
      <c r="B628" s="1" t="s">
        <v>15</v>
      </c>
      <c r="C628" s="1">
        <v>2008</v>
      </c>
      <c r="D628" s="1">
        <v>0</v>
      </c>
    </row>
    <row r="629" spans="1:4" x14ac:dyDescent="0.35">
      <c r="A629" s="1" t="s">
        <v>119</v>
      </c>
      <c r="B629" s="1" t="s">
        <v>15</v>
      </c>
      <c r="C629" s="1">
        <v>2017</v>
      </c>
      <c r="D629" s="1">
        <v>0</v>
      </c>
    </row>
    <row r="630" spans="1:4" x14ac:dyDescent="0.35">
      <c r="A630" s="1" t="s">
        <v>119</v>
      </c>
      <c r="B630" s="1" t="s">
        <v>16</v>
      </c>
      <c r="C630" s="1">
        <v>2008</v>
      </c>
      <c r="D630" s="1">
        <v>0</v>
      </c>
    </row>
    <row r="631" spans="1:4" x14ac:dyDescent="0.35">
      <c r="A631" s="1" t="s">
        <v>119</v>
      </c>
      <c r="B631" s="1" t="s">
        <v>16</v>
      </c>
      <c r="C631" s="1">
        <v>2017</v>
      </c>
      <c r="D631" s="1">
        <v>0</v>
      </c>
    </row>
    <row r="632" spans="1:4" x14ac:dyDescent="0.35">
      <c r="A632" s="1" t="s">
        <v>119</v>
      </c>
      <c r="B632" s="1" t="s">
        <v>17</v>
      </c>
      <c r="C632" s="1">
        <v>2008</v>
      </c>
      <c r="D632" s="1">
        <v>0</v>
      </c>
    </row>
    <row r="633" spans="1:4" x14ac:dyDescent="0.35">
      <c r="A633" s="1" t="s">
        <v>119</v>
      </c>
      <c r="B633" s="1" t="s">
        <v>17</v>
      </c>
      <c r="C633" s="1">
        <v>2017</v>
      </c>
      <c r="D633" s="1">
        <v>0</v>
      </c>
    </row>
    <row r="634" spans="1:4" x14ac:dyDescent="0.35">
      <c r="A634" s="1" t="s">
        <v>119</v>
      </c>
      <c r="B634" s="1" t="s">
        <v>18</v>
      </c>
      <c r="C634" s="1">
        <v>2008</v>
      </c>
      <c r="D634" s="1">
        <v>0</v>
      </c>
    </row>
    <row r="635" spans="1:4" x14ac:dyDescent="0.35">
      <c r="A635" s="1" t="s">
        <v>119</v>
      </c>
      <c r="B635" s="1" t="s">
        <v>18</v>
      </c>
      <c r="C635" s="1">
        <v>2017</v>
      </c>
      <c r="D635" s="1">
        <v>0</v>
      </c>
    </row>
    <row r="636" spans="1:4" x14ac:dyDescent="0.35">
      <c r="A636" s="1" t="s">
        <v>119</v>
      </c>
      <c r="B636" s="1" t="s">
        <v>19</v>
      </c>
      <c r="C636" s="1">
        <v>2008</v>
      </c>
      <c r="D636" s="1">
        <v>0</v>
      </c>
    </row>
    <row r="637" spans="1:4" x14ac:dyDescent="0.35">
      <c r="A637" s="1" t="s">
        <v>119</v>
      </c>
      <c r="B637" s="1" t="s">
        <v>19</v>
      </c>
      <c r="C637" s="1">
        <v>2017</v>
      </c>
      <c r="D637" s="1">
        <v>0</v>
      </c>
    </row>
    <row r="638" spans="1:4" x14ac:dyDescent="0.35">
      <c r="A638" s="1" t="s">
        <v>119</v>
      </c>
      <c r="B638" s="1" t="s">
        <v>20</v>
      </c>
      <c r="C638" s="1">
        <v>2008</v>
      </c>
      <c r="D638" s="1">
        <v>0</v>
      </c>
    </row>
    <row r="639" spans="1:4" x14ac:dyDescent="0.35">
      <c r="A639" s="1" t="s">
        <v>119</v>
      </c>
      <c r="B639" s="1" t="s">
        <v>20</v>
      </c>
      <c r="C639" s="1">
        <v>2017</v>
      </c>
      <c r="D639" s="1">
        <v>0</v>
      </c>
    </row>
    <row r="640" spans="1:4" x14ac:dyDescent="0.35">
      <c r="A640" s="1" t="s">
        <v>119</v>
      </c>
      <c r="B640" s="1" t="s">
        <v>21</v>
      </c>
      <c r="C640" s="1">
        <v>2008</v>
      </c>
      <c r="D640" s="1">
        <v>0</v>
      </c>
    </row>
    <row r="641" spans="1:4" x14ac:dyDescent="0.35">
      <c r="A641" s="1" t="s">
        <v>119</v>
      </c>
      <c r="B641" s="1" t="s">
        <v>21</v>
      </c>
      <c r="C641" s="1">
        <v>2017</v>
      </c>
      <c r="D641" s="1">
        <v>0</v>
      </c>
    </row>
    <row r="642" spans="1:4" x14ac:dyDescent="0.35">
      <c r="A642" s="1" t="s">
        <v>119</v>
      </c>
      <c r="B642" s="1" t="s">
        <v>22</v>
      </c>
      <c r="C642" s="1">
        <v>2008</v>
      </c>
      <c r="D642" s="1">
        <v>0</v>
      </c>
    </row>
    <row r="643" spans="1:4" x14ac:dyDescent="0.35">
      <c r="A643" s="1" t="s">
        <v>119</v>
      </c>
      <c r="B643" s="1" t="s">
        <v>22</v>
      </c>
      <c r="C643" s="1">
        <v>2017</v>
      </c>
      <c r="D643" s="1">
        <v>0</v>
      </c>
    </row>
    <row r="644" spans="1:4" x14ac:dyDescent="0.35">
      <c r="A644" s="1" t="s">
        <v>119</v>
      </c>
      <c r="B644" s="1" t="s">
        <v>23</v>
      </c>
      <c r="C644" s="1">
        <v>2008</v>
      </c>
      <c r="D644" s="1">
        <v>0</v>
      </c>
    </row>
    <row r="645" spans="1:4" x14ac:dyDescent="0.35">
      <c r="A645" s="1" t="s">
        <v>119</v>
      </c>
      <c r="B645" s="1" t="s">
        <v>23</v>
      </c>
      <c r="C645" s="1">
        <v>2017</v>
      </c>
      <c r="D645" s="1">
        <v>0</v>
      </c>
    </row>
    <row r="646" spans="1:4" x14ac:dyDescent="0.35">
      <c r="A646" s="1" t="s">
        <v>119</v>
      </c>
      <c r="B646" s="1" t="s">
        <v>24</v>
      </c>
      <c r="C646" s="1">
        <v>2008</v>
      </c>
      <c r="D646" s="1">
        <v>0</v>
      </c>
    </row>
    <row r="647" spans="1:4" x14ac:dyDescent="0.35">
      <c r="A647" s="1" t="s">
        <v>119</v>
      </c>
      <c r="B647" s="1" t="s">
        <v>24</v>
      </c>
      <c r="C647" s="1">
        <v>2017</v>
      </c>
      <c r="D647" s="1">
        <v>0</v>
      </c>
    </row>
    <row r="648" spans="1:4" x14ac:dyDescent="0.35">
      <c r="A648" s="1" t="s">
        <v>119</v>
      </c>
      <c r="B648" s="1" t="s">
        <v>25</v>
      </c>
      <c r="C648" s="1">
        <v>2008</v>
      </c>
      <c r="D648" s="1">
        <v>0</v>
      </c>
    </row>
    <row r="649" spans="1:4" x14ac:dyDescent="0.35">
      <c r="A649" s="1" t="s">
        <v>119</v>
      </c>
      <c r="B649" s="1" t="s">
        <v>25</v>
      </c>
      <c r="C649" s="1">
        <v>2017</v>
      </c>
      <c r="D649" s="1">
        <v>0</v>
      </c>
    </row>
    <row r="650" spans="1:4" x14ac:dyDescent="0.35">
      <c r="A650" s="1" t="s">
        <v>119</v>
      </c>
      <c r="B650" s="1" t="s">
        <v>26</v>
      </c>
      <c r="C650" s="1">
        <v>2008</v>
      </c>
      <c r="D650" s="1">
        <v>0</v>
      </c>
    </row>
    <row r="651" spans="1:4" x14ac:dyDescent="0.35">
      <c r="A651" s="1" t="s">
        <v>119</v>
      </c>
      <c r="B651" s="1" t="s">
        <v>26</v>
      </c>
      <c r="C651" s="1">
        <v>2017</v>
      </c>
      <c r="D651" s="1">
        <v>0</v>
      </c>
    </row>
    <row r="652" spans="1:4" x14ac:dyDescent="0.35">
      <c r="A652" s="1" t="s">
        <v>119</v>
      </c>
      <c r="B652" s="1" t="s">
        <v>27</v>
      </c>
      <c r="C652" s="1">
        <v>2008</v>
      </c>
      <c r="D652" s="1">
        <v>0</v>
      </c>
    </row>
    <row r="653" spans="1:4" x14ac:dyDescent="0.35">
      <c r="A653" s="1" t="s">
        <v>119</v>
      </c>
      <c r="B653" s="1" t="s">
        <v>27</v>
      </c>
      <c r="C653" s="1">
        <v>2017</v>
      </c>
      <c r="D653" s="1">
        <v>0</v>
      </c>
    </row>
    <row r="654" spans="1:4" x14ac:dyDescent="0.35">
      <c r="A654" s="1" t="s">
        <v>119</v>
      </c>
      <c r="B654" s="1" t="s">
        <v>28</v>
      </c>
      <c r="C654" s="1">
        <v>2008</v>
      </c>
      <c r="D654" s="1">
        <v>0</v>
      </c>
    </row>
    <row r="655" spans="1:4" x14ac:dyDescent="0.35">
      <c r="A655" s="1" t="s">
        <v>119</v>
      </c>
      <c r="B655" s="1" t="s">
        <v>28</v>
      </c>
      <c r="C655" s="1">
        <v>2017</v>
      </c>
      <c r="D655" s="1">
        <v>0</v>
      </c>
    </row>
    <row r="656" spans="1:4" x14ac:dyDescent="0.35">
      <c r="A656" s="1" t="s">
        <v>119</v>
      </c>
      <c r="B656" s="1" t="s">
        <v>29</v>
      </c>
      <c r="C656" s="1">
        <v>2008</v>
      </c>
      <c r="D656" s="1">
        <v>0</v>
      </c>
    </row>
    <row r="657" spans="1:4" x14ac:dyDescent="0.35">
      <c r="A657" s="1" t="s">
        <v>119</v>
      </c>
      <c r="B657" s="1" t="s">
        <v>29</v>
      </c>
      <c r="C657" s="1">
        <v>2017</v>
      </c>
      <c r="D657" s="1">
        <v>0</v>
      </c>
    </row>
    <row r="658" spans="1:4" x14ac:dyDescent="0.35">
      <c r="A658" s="1" t="s">
        <v>119</v>
      </c>
      <c r="B658" s="1" t="s">
        <v>30</v>
      </c>
      <c r="C658" s="1">
        <v>2008</v>
      </c>
      <c r="D658" s="1">
        <v>0</v>
      </c>
    </row>
    <row r="659" spans="1:4" x14ac:dyDescent="0.35">
      <c r="A659" s="1" t="s">
        <v>119</v>
      </c>
      <c r="B659" s="1" t="s">
        <v>30</v>
      </c>
      <c r="C659" s="1">
        <v>2017</v>
      </c>
      <c r="D659" s="1">
        <v>0</v>
      </c>
    </row>
    <row r="660" spans="1:4" x14ac:dyDescent="0.35">
      <c r="A660" s="1" t="s">
        <v>119</v>
      </c>
      <c r="B660" s="1" t="s">
        <v>31</v>
      </c>
      <c r="C660" s="1">
        <v>2008</v>
      </c>
      <c r="D660" s="1">
        <v>0</v>
      </c>
    </row>
    <row r="661" spans="1:4" x14ac:dyDescent="0.35">
      <c r="A661" s="1" t="s">
        <v>119</v>
      </c>
      <c r="B661" s="1" t="s">
        <v>31</v>
      </c>
      <c r="C661" s="1">
        <v>2017</v>
      </c>
      <c r="D661" s="1">
        <v>0</v>
      </c>
    </row>
    <row r="662" spans="1:4" x14ac:dyDescent="0.35">
      <c r="A662" s="1" t="s">
        <v>119</v>
      </c>
      <c r="B662" s="1" t="s">
        <v>116</v>
      </c>
      <c r="C662" s="1">
        <v>2008</v>
      </c>
      <c r="D662" s="1">
        <v>0</v>
      </c>
    </row>
    <row r="663" spans="1:4" x14ac:dyDescent="0.35">
      <c r="A663" s="1" t="s">
        <v>119</v>
      </c>
      <c r="B663" s="1" t="s">
        <v>116</v>
      </c>
      <c r="C663" s="1">
        <v>2017</v>
      </c>
      <c r="D663" s="1">
        <v>0</v>
      </c>
    </row>
    <row r="664" spans="1:4" x14ac:dyDescent="0.35">
      <c r="A664" s="1" t="s">
        <v>119</v>
      </c>
      <c r="B664" s="1" t="s">
        <v>32</v>
      </c>
      <c r="C664" s="1">
        <v>2008</v>
      </c>
      <c r="D664" s="1">
        <v>0</v>
      </c>
    </row>
    <row r="665" spans="1:4" x14ac:dyDescent="0.35">
      <c r="A665" s="1" t="s">
        <v>119</v>
      </c>
      <c r="B665" s="1" t="s">
        <v>32</v>
      </c>
      <c r="C665" s="1">
        <v>2017</v>
      </c>
      <c r="D665" s="1">
        <v>0</v>
      </c>
    </row>
    <row r="666" spans="1:4" x14ac:dyDescent="0.35">
      <c r="A666" s="1" t="s">
        <v>119</v>
      </c>
      <c r="B666" s="1" t="s">
        <v>33</v>
      </c>
      <c r="C666" s="1">
        <v>2008</v>
      </c>
      <c r="D666" s="1">
        <v>0</v>
      </c>
    </row>
    <row r="667" spans="1:4" x14ac:dyDescent="0.35">
      <c r="A667" s="1" t="s">
        <v>119</v>
      </c>
      <c r="B667" s="1" t="s">
        <v>33</v>
      </c>
      <c r="C667" s="1">
        <v>2017</v>
      </c>
      <c r="D667" s="1">
        <v>0</v>
      </c>
    </row>
    <row r="668" spans="1:4" x14ac:dyDescent="0.35">
      <c r="A668" s="1" t="s">
        <v>119</v>
      </c>
      <c r="B668" s="1" t="s">
        <v>34</v>
      </c>
      <c r="C668" s="1">
        <v>2008</v>
      </c>
      <c r="D668" s="1">
        <v>0</v>
      </c>
    </row>
    <row r="669" spans="1:4" x14ac:dyDescent="0.35">
      <c r="A669" s="1" t="s">
        <v>119</v>
      </c>
      <c r="B669" s="1" t="s">
        <v>34</v>
      </c>
      <c r="C669" s="1">
        <v>2017</v>
      </c>
      <c r="D669" s="1">
        <v>0</v>
      </c>
    </row>
    <row r="670" spans="1:4" x14ac:dyDescent="0.35">
      <c r="A670" s="1" t="s">
        <v>119</v>
      </c>
      <c r="B670" s="1" t="s">
        <v>35</v>
      </c>
      <c r="C670" s="1">
        <v>2008</v>
      </c>
      <c r="D670" s="1">
        <v>0</v>
      </c>
    </row>
    <row r="671" spans="1:4" x14ac:dyDescent="0.35">
      <c r="A671" s="1" t="s">
        <v>119</v>
      </c>
      <c r="B671" s="1" t="s">
        <v>35</v>
      </c>
      <c r="C671" s="1">
        <v>2017</v>
      </c>
      <c r="D671" s="1">
        <v>0</v>
      </c>
    </row>
    <row r="672" spans="1:4" x14ac:dyDescent="0.35">
      <c r="A672" s="1" t="s">
        <v>119</v>
      </c>
      <c r="B672" s="1" t="s">
        <v>36</v>
      </c>
      <c r="C672" s="1">
        <v>2008</v>
      </c>
      <c r="D672" s="1">
        <v>0</v>
      </c>
    </row>
    <row r="673" spans="1:4" x14ac:dyDescent="0.35">
      <c r="A673" s="1" t="s">
        <v>119</v>
      </c>
      <c r="B673" s="1" t="s">
        <v>36</v>
      </c>
      <c r="C673" s="1">
        <v>2017</v>
      </c>
      <c r="D673" s="1">
        <v>0</v>
      </c>
    </row>
    <row r="674" spans="1:4" x14ac:dyDescent="0.35">
      <c r="A674" s="1" t="s">
        <v>119</v>
      </c>
      <c r="B674" s="1" t="s">
        <v>37</v>
      </c>
      <c r="C674" s="1">
        <v>2008</v>
      </c>
      <c r="D674" s="1">
        <v>0</v>
      </c>
    </row>
    <row r="675" spans="1:4" x14ac:dyDescent="0.35">
      <c r="A675" s="1" t="s">
        <v>119</v>
      </c>
      <c r="B675" s="1" t="s">
        <v>37</v>
      </c>
      <c r="C675" s="1">
        <v>2017</v>
      </c>
      <c r="D675" s="1">
        <v>0</v>
      </c>
    </row>
    <row r="676" spans="1:4" x14ac:dyDescent="0.35">
      <c r="A676" s="1" t="s">
        <v>119</v>
      </c>
      <c r="B676" s="1" t="s">
        <v>38</v>
      </c>
      <c r="C676" s="1">
        <v>2008</v>
      </c>
      <c r="D676" s="1">
        <v>0</v>
      </c>
    </row>
    <row r="677" spans="1:4" x14ac:dyDescent="0.35">
      <c r="A677" s="1" t="s">
        <v>119</v>
      </c>
      <c r="B677" s="1" t="s">
        <v>38</v>
      </c>
      <c r="C677" s="1">
        <v>2017</v>
      </c>
      <c r="D677" s="1">
        <v>0</v>
      </c>
    </row>
    <row r="678" spans="1:4" x14ac:dyDescent="0.35">
      <c r="A678" s="1" t="s">
        <v>119</v>
      </c>
      <c r="B678" s="1" t="s">
        <v>39</v>
      </c>
      <c r="C678" s="1">
        <v>2008</v>
      </c>
      <c r="D678" s="1">
        <v>0</v>
      </c>
    </row>
    <row r="679" spans="1:4" x14ac:dyDescent="0.35">
      <c r="A679" s="1" t="s">
        <v>119</v>
      </c>
      <c r="B679" s="1" t="s">
        <v>39</v>
      </c>
      <c r="C679" s="1">
        <v>2017</v>
      </c>
      <c r="D679" s="1">
        <v>0</v>
      </c>
    </row>
    <row r="680" spans="1:4" x14ac:dyDescent="0.35">
      <c r="A680" s="1" t="s">
        <v>119</v>
      </c>
      <c r="B680" s="1" t="s">
        <v>40</v>
      </c>
      <c r="C680" s="1">
        <v>2008</v>
      </c>
      <c r="D680" s="1">
        <v>0</v>
      </c>
    </row>
    <row r="681" spans="1:4" x14ac:dyDescent="0.35">
      <c r="A681" s="1" t="s">
        <v>119</v>
      </c>
      <c r="B681" s="1" t="s">
        <v>40</v>
      </c>
      <c r="C681" s="1">
        <v>2017</v>
      </c>
      <c r="D681" s="1">
        <v>0</v>
      </c>
    </row>
    <row r="682" spans="1:4" x14ac:dyDescent="0.35">
      <c r="A682" s="1" t="s">
        <v>119</v>
      </c>
      <c r="B682" s="1" t="s">
        <v>41</v>
      </c>
      <c r="C682" s="1">
        <v>2008</v>
      </c>
      <c r="D682" s="1">
        <v>0</v>
      </c>
    </row>
    <row r="683" spans="1:4" x14ac:dyDescent="0.35">
      <c r="A683" s="1" t="s">
        <v>119</v>
      </c>
      <c r="B683" s="1" t="s">
        <v>41</v>
      </c>
      <c r="C683" s="1">
        <v>2017</v>
      </c>
      <c r="D683" s="1">
        <v>0</v>
      </c>
    </row>
    <row r="684" spans="1:4" x14ac:dyDescent="0.35">
      <c r="A684" s="1" t="s">
        <v>119</v>
      </c>
      <c r="B684" s="1" t="s">
        <v>42</v>
      </c>
      <c r="C684" s="1">
        <v>2008</v>
      </c>
      <c r="D684" s="1">
        <v>0</v>
      </c>
    </row>
    <row r="685" spans="1:4" x14ac:dyDescent="0.35">
      <c r="A685" s="1" t="s">
        <v>119</v>
      </c>
      <c r="B685" s="1" t="s">
        <v>42</v>
      </c>
      <c r="C685" s="1">
        <v>2017</v>
      </c>
      <c r="D685" s="1">
        <v>0</v>
      </c>
    </row>
    <row r="686" spans="1:4" x14ac:dyDescent="0.35">
      <c r="A686" s="1" t="s">
        <v>119</v>
      </c>
      <c r="B686" s="1" t="s">
        <v>43</v>
      </c>
      <c r="C686" s="1">
        <v>2008</v>
      </c>
      <c r="D686" s="1">
        <v>0</v>
      </c>
    </row>
    <row r="687" spans="1:4" x14ac:dyDescent="0.35">
      <c r="A687" s="1" t="s">
        <v>119</v>
      </c>
      <c r="B687" s="1" t="s">
        <v>43</v>
      </c>
      <c r="C687" s="1">
        <v>2017</v>
      </c>
      <c r="D687" s="1">
        <v>0</v>
      </c>
    </row>
    <row r="688" spans="1:4" x14ac:dyDescent="0.35">
      <c r="A688" s="1" t="s">
        <v>119</v>
      </c>
      <c r="B688" s="1" t="s">
        <v>44</v>
      </c>
      <c r="C688" s="1">
        <v>2008</v>
      </c>
      <c r="D688" s="1">
        <v>0</v>
      </c>
    </row>
    <row r="689" spans="1:4" x14ac:dyDescent="0.35">
      <c r="A689" s="1" t="s">
        <v>119</v>
      </c>
      <c r="B689" s="1" t="s">
        <v>44</v>
      </c>
      <c r="C689" s="1">
        <v>2017</v>
      </c>
      <c r="D689" s="1">
        <v>0</v>
      </c>
    </row>
    <row r="690" spans="1:4" x14ac:dyDescent="0.35">
      <c r="A690" s="1" t="s">
        <v>119</v>
      </c>
      <c r="B690" s="1" t="s">
        <v>45</v>
      </c>
      <c r="C690" s="1">
        <v>2008</v>
      </c>
      <c r="D690" s="1">
        <v>0</v>
      </c>
    </row>
    <row r="691" spans="1:4" x14ac:dyDescent="0.35">
      <c r="A691" s="1" t="s">
        <v>119</v>
      </c>
      <c r="B691" s="1" t="s">
        <v>45</v>
      </c>
      <c r="C691" s="1">
        <v>2017</v>
      </c>
      <c r="D691" s="1">
        <v>0</v>
      </c>
    </row>
    <row r="692" spans="1:4" x14ac:dyDescent="0.35">
      <c r="A692" s="1" t="s">
        <v>119</v>
      </c>
      <c r="B692" s="1" t="s">
        <v>46</v>
      </c>
      <c r="C692" s="1">
        <v>2008</v>
      </c>
      <c r="D692" s="1">
        <v>0</v>
      </c>
    </row>
    <row r="693" spans="1:4" x14ac:dyDescent="0.35">
      <c r="A693" s="1" t="s">
        <v>119</v>
      </c>
      <c r="B693" s="1" t="s">
        <v>46</v>
      </c>
      <c r="C693" s="1">
        <v>2017</v>
      </c>
      <c r="D693" s="1">
        <v>0</v>
      </c>
    </row>
    <row r="694" spans="1:4" x14ac:dyDescent="0.35">
      <c r="A694" s="1" t="s">
        <v>119</v>
      </c>
      <c r="B694" s="1" t="s">
        <v>47</v>
      </c>
      <c r="C694" s="1">
        <v>2008</v>
      </c>
      <c r="D694" s="1">
        <v>0</v>
      </c>
    </row>
    <row r="695" spans="1:4" x14ac:dyDescent="0.35">
      <c r="A695" s="1" t="s">
        <v>119</v>
      </c>
      <c r="B695" s="1" t="s">
        <v>47</v>
      </c>
      <c r="C695" s="1">
        <v>2017</v>
      </c>
      <c r="D695" s="1">
        <v>0</v>
      </c>
    </row>
    <row r="696" spans="1:4" x14ac:dyDescent="0.35">
      <c r="A696" s="1" t="s">
        <v>119</v>
      </c>
      <c r="B696" s="1" t="s">
        <v>48</v>
      </c>
      <c r="C696" s="1">
        <v>2008</v>
      </c>
      <c r="D696" s="1">
        <v>0</v>
      </c>
    </row>
    <row r="697" spans="1:4" x14ac:dyDescent="0.35">
      <c r="A697" s="1" t="s">
        <v>119</v>
      </c>
      <c r="B697" s="1" t="s">
        <v>48</v>
      </c>
      <c r="C697" s="1">
        <v>2017</v>
      </c>
      <c r="D697" s="1">
        <v>0</v>
      </c>
    </row>
    <row r="698" spans="1:4" x14ac:dyDescent="0.35">
      <c r="A698" s="1" t="s">
        <v>119</v>
      </c>
      <c r="B698" s="1" t="s">
        <v>49</v>
      </c>
      <c r="C698" s="1">
        <v>2008</v>
      </c>
      <c r="D698" s="1">
        <v>0</v>
      </c>
    </row>
    <row r="699" spans="1:4" x14ac:dyDescent="0.35">
      <c r="A699" s="1" t="s">
        <v>119</v>
      </c>
      <c r="B699" s="1" t="s">
        <v>49</v>
      </c>
      <c r="C699" s="1">
        <v>2017</v>
      </c>
      <c r="D699" s="1">
        <v>0</v>
      </c>
    </row>
    <row r="700" spans="1:4" x14ac:dyDescent="0.35">
      <c r="A700" s="1" t="s">
        <v>119</v>
      </c>
      <c r="B700" s="1" t="s">
        <v>50</v>
      </c>
      <c r="C700" s="1">
        <v>2008</v>
      </c>
      <c r="D700" s="1">
        <v>0</v>
      </c>
    </row>
    <row r="701" spans="1:4" x14ac:dyDescent="0.35">
      <c r="A701" s="1" t="s">
        <v>119</v>
      </c>
      <c r="B701" s="1" t="s">
        <v>50</v>
      </c>
      <c r="C701" s="1">
        <v>2017</v>
      </c>
      <c r="D701" s="1">
        <v>0</v>
      </c>
    </row>
    <row r="702" spans="1:4" x14ac:dyDescent="0.35">
      <c r="A702" s="1" t="s">
        <v>119</v>
      </c>
      <c r="B702" s="1" t="s">
        <v>51</v>
      </c>
      <c r="C702" s="1">
        <v>2008</v>
      </c>
      <c r="D702" s="1">
        <v>0</v>
      </c>
    </row>
    <row r="703" spans="1:4" x14ac:dyDescent="0.35">
      <c r="A703" s="1" t="s">
        <v>119</v>
      </c>
      <c r="B703" s="1" t="s">
        <v>51</v>
      </c>
      <c r="C703" s="1">
        <v>2017</v>
      </c>
      <c r="D703" s="1">
        <v>0</v>
      </c>
    </row>
    <row r="704" spans="1:4" x14ac:dyDescent="0.35">
      <c r="A704" s="1" t="s">
        <v>119</v>
      </c>
      <c r="B704" s="1" t="s">
        <v>52</v>
      </c>
      <c r="C704" s="1">
        <v>2008</v>
      </c>
      <c r="D704" s="1">
        <v>0</v>
      </c>
    </row>
    <row r="705" spans="1:4" x14ac:dyDescent="0.35">
      <c r="A705" s="1" t="s">
        <v>119</v>
      </c>
      <c r="B705" s="1" t="s">
        <v>52</v>
      </c>
      <c r="C705" s="1">
        <v>2017</v>
      </c>
      <c r="D705" s="1">
        <v>0</v>
      </c>
    </row>
    <row r="706" spans="1:4" x14ac:dyDescent="0.35">
      <c r="A706" s="1" t="s">
        <v>119</v>
      </c>
      <c r="B706" s="1" t="s">
        <v>53</v>
      </c>
      <c r="C706" s="1">
        <v>2008</v>
      </c>
      <c r="D706" s="1">
        <v>0</v>
      </c>
    </row>
    <row r="707" spans="1:4" x14ac:dyDescent="0.35">
      <c r="A707" s="1" t="s">
        <v>119</v>
      </c>
      <c r="B707" s="1" t="s">
        <v>53</v>
      </c>
      <c r="C707" s="1">
        <v>2017</v>
      </c>
      <c r="D707" s="1">
        <v>0</v>
      </c>
    </row>
    <row r="708" spans="1:4" x14ac:dyDescent="0.35">
      <c r="A708" s="1" t="s">
        <v>119</v>
      </c>
      <c r="B708" s="1" t="s">
        <v>54</v>
      </c>
      <c r="C708" s="1">
        <v>2008</v>
      </c>
      <c r="D708" s="1">
        <v>0</v>
      </c>
    </row>
    <row r="709" spans="1:4" x14ac:dyDescent="0.35">
      <c r="A709" s="1" t="s">
        <v>119</v>
      </c>
      <c r="B709" s="1" t="s">
        <v>54</v>
      </c>
      <c r="C709" s="1">
        <v>2017</v>
      </c>
      <c r="D709" s="1">
        <v>0</v>
      </c>
    </row>
    <row r="710" spans="1:4" x14ac:dyDescent="0.35">
      <c r="A710" s="1" t="s">
        <v>119</v>
      </c>
      <c r="B710" s="1" t="s">
        <v>55</v>
      </c>
      <c r="C710" s="1">
        <v>2008</v>
      </c>
      <c r="D710" s="1">
        <v>0</v>
      </c>
    </row>
    <row r="711" spans="1:4" x14ac:dyDescent="0.35">
      <c r="A711" s="1" t="s">
        <v>119</v>
      </c>
      <c r="B711" s="1" t="s">
        <v>55</v>
      </c>
      <c r="C711" s="1">
        <v>2017</v>
      </c>
      <c r="D711" s="1">
        <v>0</v>
      </c>
    </row>
    <row r="712" spans="1:4" x14ac:dyDescent="0.35">
      <c r="A712" s="1" t="s">
        <v>119</v>
      </c>
      <c r="B712" s="1" t="s">
        <v>56</v>
      </c>
      <c r="C712" s="1">
        <v>2008</v>
      </c>
      <c r="D712" s="1">
        <v>0</v>
      </c>
    </row>
    <row r="713" spans="1:4" x14ac:dyDescent="0.35">
      <c r="A713" s="1" t="s">
        <v>119</v>
      </c>
      <c r="B713" s="1" t="s">
        <v>56</v>
      </c>
      <c r="C713" s="1">
        <v>2017</v>
      </c>
      <c r="D713" s="1">
        <v>0</v>
      </c>
    </row>
    <row r="714" spans="1:4" x14ac:dyDescent="0.35">
      <c r="A714" s="1" t="s">
        <v>119</v>
      </c>
      <c r="B714" s="1" t="s">
        <v>57</v>
      </c>
      <c r="C714" s="1">
        <v>2008</v>
      </c>
      <c r="D714" s="1">
        <v>0</v>
      </c>
    </row>
    <row r="715" spans="1:4" x14ac:dyDescent="0.35">
      <c r="A715" s="1" t="s">
        <v>119</v>
      </c>
      <c r="B715" s="1" t="s">
        <v>57</v>
      </c>
      <c r="C715" s="1">
        <v>2017</v>
      </c>
      <c r="D715" s="1">
        <v>0</v>
      </c>
    </row>
    <row r="716" spans="1:4" x14ac:dyDescent="0.35">
      <c r="A716" s="1" t="s">
        <v>119</v>
      </c>
      <c r="B716" s="1" t="s">
        <v>58</v>
      </c>
      <c r="C716" s="1">
        <v>2008</v>
      </c>
      <c r="D716" s="1">
        <v>0</v>
      </c>
    </row>
    <row r="717" spans="1:4" x14ac:dyDescent="0.35">
      <c r="A717" s="1" t="s">
        <v>119</v>
      </c>
      <c r="B717" s="1" t="s">
        <v>58</v>
      </c>
      <c r="C717" s="1">
        <v>2017</v>
      </c>
      <c r="D717" s="1">
        <v>0</v>
      </c>
    </row>
    <row r="718" spans="1:4" x14ac:dyDescent="0.35">
      <c r="A718" s="1" t="s">
        <v>119</v>
      </c>
      <c r="B718" s="1" t="s">
        <v>59</v>
      </c>
      <c r="C718" s="1">
        <v>2008</v>
      </c>
      <c r="D718" s="1">
        <v>0</v>
      </c>
    </row>
    <row r="719" spans="1:4" x14ac:dyDescent="0.35">
      <c r="A719" s="1" t="s">
        <v>119</v>
      </c>
      <c r="B719" s="1" t="s">
        <v>59</v>
      </c>
      <c r="C719" s="1">
        <v>2017</v>
      </c>
      <c r="D719" s="1">
        <v>0</v>
      </c>
    </row>
    <row r="720" spans="1:4" x14ac:dyDescent="0.35">
      <c r="A720" s="1" t="s">
        <v>119</v>
      </c>
      <c r="B720" s="1" t="s">
        <v>60</v>
      </c>
      <c r="C720" s="1">
        <v>2008</v>
      </c>
      <c r="D720" s="1">
        <v>0</v>
      </c>
    </row>
    <row r="721" spans="1:4" x14ac:dyDescent="0.35">
      <c r="A721" s="1" t="s">
        <v>119</v>
      </c>
      <c r="B721" s="1" t="s">
        <v>60</v>
      </c>
      <c r="C721" s="1">
        <v>2017</v>
      </c>
      <c r="D721" s="1">
        <v>0</v>
      </c>
    </row>
    <row r="722" spans="1:4" x14ac:dyDescent="0.35">
      <c r="A722" s="1" t="s">
        <v>119</v>
      </c>
      <c r="B722" s="1" t="s">
        <v>61</v>
      </c>
      <c r="C722" s="1">
        <v>2008</v>
      </c>
      <c r="D722" s="1">
        <v>0</v>
      </c>
    </row>
    <row r="723" spans="1:4" x14ac:dyDescent="0.35">
      <c r="A723" s="1" t="s">
        <v>119</v>
      </c>
      <c r="B723" s="1" t="s">
        <v>61</v>
      </c>
      <c r="C723" s="1">
        <v>2017</v>
      </c>
      <c r="D723" s="1">
        <v>0</v>
      </c>
    </row>
    <row r="724" spans="1:4" x14ac:dyDescent="0.35">
      <c r="A724" s="1" t="s">
        <v>119</v>
      </c>
      <c r="B724" s="1" t="s">
        <v>62</v>
      </c>
      <c r="C724" s="1">
        <v>2008</v>
      </c>
      <c r="D724" s="1">
        <v>0</v>
      </c>
    </row>
    <row r="725" spans="1:4" x14ac:dyDescent="0.35">
      <c r="A725" s="1" t="s">
        <v>119</v>
      </c>
      <c r="B725" s="1" t="s">
        <v>62</v>
      </c>
      <c r="C725" s="1">
        <v>2017</v>
      </c>
      <c r="D725" s="1">
        <v>0</v>
      </c>
    </row>
    <row r="726" spans="1:4" x14ac:dyDescent="0.35">
      <c r="A726" s="1" t="s">
        <v>119</v>
      </c>
      <c r="B726" s="1" t="s">
        <v>63</v>
      </c>
      <c r="C726" s="1">
        <v>2008</v>
      </c>
      <c r="D726" s="1">
        <v>0</v>
      </c>
    </row>
    <row r="727" spans="1:4" x14ac:dyDescent="0.35">
      <c r="A727" s="1" t="s">
        <v>119</v>
      </c>
      <c r="B727" s="1" t="s">
        <v>63</v>
      </c>
      <c r="C727" s="1">
        <v>2017</v>
      </c>
      <c r="D727" s="1">
        <v>0</v>
      </c>
    </row>
    <row r="728" spans="1:4" x14ac:dyDescent="0.35">
      <c r="A728" s="1" t="s">
        <v>119</v>
      </c>
      <c r="B728" s="1" t="s">
        <v>64</v>
      </c>
      <c r="C728" s="1">
        <v>2008</v>
      </c>
      <c r="D728" s="1">
        <v>0</v>
      </c>
    </row>
    <row r="729" spans="1:4" x14ac:dyDescent="0.35">
      <c r="A729" s="1" t="s">
        <v>119</v>
      </c>
      <c r="B729" s="1" t="s">
        <v>64</v>
      </c>
      <c r="C729" s="1">
        <v>2017</v>
      </c>
      <c r="D729" s="1">
        <v>0</v>
      </c>
    </row>
    <row r="730" spans="1:4" x14ac:dyDescent="0.35">
      <c r="A730" s="1" t="s">
        <v>119</v>
      </c>
      <c r="B730" s="1" t="s">
        <v>65</v>
      </c>
      <c r="C730" s="1">
        <v>2008</v>
      </c>
      <c r="D730" s="1">
        <v>0</v>
      </c>
    </row>
    <row r="731" spans="1:4" x14ac:dyDescent="0.35">
      <c r="A731" s="1" t="s">
        <v>119</v>
      </c>
      <c r="B731" s="1" t="s">
        <v>65</v>
      </c>
      <c r="C731" s="1">
        <v>2017</v>
      </c>
      <c r="D731" s="1">
        <v>0</v>
      </c>
    </row>
    <row r="732" spans="1:4" x14ac:dyDescent="0.35">
      <c r="A732" s="1" t="s">
        <v>119</v>
      </c>
      <c r="B732" s="1" t="s">
        <v>66</v>
      </c>
      <c r="C732" s="1">
        <v>2008</v>
      </c>
      <c r="D732" s="1">
        <v>0</v>
      </c>
    </row>
    <row r="733" spans="1:4" x14ac:dyDescent="0.35">
      <c r="A733" s="1" t="s">
        <v>119</v>
      </c>
      <c r="B733" s="1" t="s">
        <v>66</v>
      </c>
      <c r="C733" s="1">
        <v>2017</v>
      </c>
      <c r="D733" s="1">
        <v>0</v>
      </c>
    </row>
    <row r="734" spans="1:4" x14ac:dyDescent="0.35">
      <c r="A734" s="1" t="s">
        <v>119</v>
      </c>
      <c r="B734" s="1" t="s">
        <v>67</v>
      </c>
      <c r="C734" s="1">
        <v>2008</v>
      </c>
      <c r="D734" s="1">
        <v>0</v>
      </c>
    </row>
    <row r="735" spans="1:4" x14ac:dyDescent="0.35">
      <c r="A735" s="1" t="s">
        <v>119</v>
      </c>
      <c r="B735" s="1" t="s">
        <v>67</v>
      </c>
      <c r="C735" s="1">
        <v>2017</v>
      </c>
      <c r="D735" s="1">
        <v>0</v>
      </c>
    </row>
    <row r="736" spans="1:4" x14ac:dyDescent="0.35">
      <c r="A736" s="1" t="s">
        <v>119</v>
      </c>
      <c r="B736" s="1" t="s">
        <v>68</v>
      </c>
      <c r="C736" s="1">
        <v>2008</v>
      </c>
      <c r="D736" s="1">
        <v>0</v>
      </c>
    </row>
    <row r="737" spans="1:4" x14ac:dyDescent="0.35">
      <c r="A737" s="1" t="s">
        <v>119</v>
      </c>
      <c r="B737" s="1" t="s">
        <v>68</v>
      </c>
      <c r="C737" s="1">
        <v>2017</v>
      </c>
      <c r="D737" s="1">
        <v>0</v>
      </c>
    </row>
    <row r="738" spans="1:4" x14ac:dyDescent="0.35">
      <c r="A738" s="1" t="s">
        <v>119</v>
      </c>
      <c r="B738" s="1" t="s">
        <v>69</v>
      </c>
      <c r="C738" s="1">
        <v>2008</v>
      </c>
      <c r="D738" s="1">
        <v>0</v>
      </c>
    </row>
    <row r="739" spans="1:4" x14ac:dyDescent="0.35">
      <c r="A739" s="1" t="s">
        <v>119</v>
      </c>
      <c r="B739" s="1" t="s">
        <v>69</v>
      </c>
      <c r="C739" s="1">
        <v>2017</v>
      </c>
      <c r="D739" s="1">
        <v>0</v>
      </c>
    </row>
    <row r="740" spans="1:4" x14ac:dyDescent="0.35">
      <c r="A740" s="1" t="s">
        <v>119</v>
      </c>
      <c r="B740" s="1" t="s">
        <v>70</v>
      </c>
      <c r="C740" s="1">
        <v>2008</v>
      </c>
      <c r="D740" s="1">
        <v>0</v>
      </c>
    </row>
    <row r="741" spans="1:4" x14ac:dyDescent="0.35">
      <c r="A741" s="1" t="s">
        <v>119</v>
      </c>
      <c r="B741" s="1" t="s">
        <v>70</v>
      </c>
      <c r="C741" s="1">
        <v>2017</v>
      </c>
      <c r="D741" s="1">
        <v>0</v>
      </c>
    </row>
    <row r="742" spans="1:4" x14ac:dyDescent="0.35">
      <c r="A742" s="1" t="s">
        <v>119</v>
      </c>
      <c r="B742" s="1" t="s">
        <v>71</v>
      </c>
      <c r="C742" s="1">
        <v>2008</v>
      </c>
      <c r="D742" s="1">
        <v>0</v>
      </c>
    </row>
    <row r="743" spans="1:4" x14ac:dyDescent="0.35">
      <c r="A743" s="1" t="s">
        <v>119</v>
      </c>
      <c r="B743" s="1" t="s">
        <v>71</v>
      </c>
      <c r="C743" s="1">
        <v>2017</v>
      </c>
      <c r="D743" s="1">
        <v>0</v>
      </c>
    </row>
    <row r="744" spans="1:4" x14ac:dyDescent="0.35">
      <c r="A744" s="1" t="s">
        <v>119</v>
      </c>
      <c r="B744" s="1" t="s">
        <v>72</v>
      </c>
      <c r="C744" s="1">
        <v>2008</v>
      </c>
      <c r="D744" s="1">
        <v>0</v>
      </c>
    </row>
    <row r="745" spans="1:4" x14ac:dyDescent="0.35">
      <c r="A745" s="1" t="s">
        <v>119</v>
      </c>
      <c r="B745" s="1" t="s">
        <v>72</v>
      </c>
      <c r="C745" s="1">
        <v>2017</v>
      </c>
      <c r="D745" s="1">
        <v>0</v>
      </c>
    </row>
    <row r="746" spans="1:4" x14ac:dyDescent="0.35">
      <c r="A746" s="1" t="s">
        <v>119</v>
      </c>
      <c r="B746" s="1" t="s">
        <v>73</v>
      </c>
      <c r="C746" s="1">
        <v>2008</v>
      </c>
      <c r="D746" s="1">
        <v>0</v>
      </c>
    </row>
    <row r="747" spans="1:4" x14ac:dyDescent="0.35">
      <c r="A747" s="1" t="s">
        <v>119</v>
      </c>
      <c r="B747" s="1" t="s">
        <v>73</v>
      </c>
      <c r="C747" s="1">
        <v>2017</v>
      </c>
      <c r="D747" s="1">
        <v>0</v>
      </c>
    </row>
    <row r="748" spans="1:4" x14ac:dyDescent="0.35">
      <c r="A748" s="1" t="s">
        <v>119</v>
      </c>
      <c r="B748" s="1" t="s">
        <v>74</v>
      </c>
      <c r="C748" s="1">
        <v>2008</v>
      </c>
      <c r="D748" s="1">
        <v>0</v>
      </c>
    </row>
    <row r="749" spans="1:4" x14ac:dyDescent="0.35">
      <c r="A749" s="1" t="s">
        <v>119</v>
      </c>
      <c r="B749" s="1" t="s">
        <v>74</v>
      </c>
      <c r="C749" s="1">
        <v>2017</v>
      </c>
      <c r="D749" s="1">
        <v>0</v>
      </c>
    </row>
    <row r="750" spans="1:4" x14ac:dyDescent="0.35">
      <c r="A750" s="1" t="s">
        <v>119</v>
      </c>
      <c r="B750" s="1" t="s">
        <v>75</v>
      </c>
      <c r="C750" s="1">
        <v>2008</v>
      </c>
      <c r="D750" s="1">
        <v>0</v>
      </c>
    </row>
    <row r="751" spans="1:4" x14ac:dyDescent="0.35">
      <c r="A751" s="1" t="s">
        <v>119</v>
      </c>
      <c r="B751" s="1" t="s">
        <v>75</v>
      </c>
      <c r="C751" s="1">
        <v>2017</v>
      </c>
      <c r="D751" s="1">
        <v>0</v>
      </c>
    </row>
    <row r="752" spans="1:4" x14ac:dyDescent="0.35">
      <c r="A752" s="1" t="s">
        <v>119</v>
      </c>
      <c r="B752" s="1" t="s">
        <v>76</v>
      </c>
      <c r="C752" s="1">
        <v>2008</v>
      </c>
      <c r="D752" s="1">
        <v>0</v>
      </c>
    </row>
    <row r="753" spans="1:4" x14ac:dyDescent="0.35">
      <c r="A753" s="1" t="s">
        <v>119</v>
      </c>
      <c r="B753" s="1" t="s">
        <v>76</v>
      </c>
      <c r="C753" s="1">
        <v>2017</v>
      </c>
      <c r="D753" s="1">
        <v>0</v>
      </c>
    </row>
    <row r="754" spans="1:4" x14ac:dyDescent="0.35">
      <c r="A754" s="1" t="s">
        <v>119</v>
      </c>
      <c r="B754" s="1" t="s">
        <v>77</v>
      </c>
      <c r="C754" s="1">
        <v>2008</v>
      </c>
      <c r="D754" s="1">
        <v>0</v>
      </c>
    </row>
    <row r="755" spans="1:4" x14ac:dyDescent="0.35">
      <c r="A755" s="1" t="s">
        <v>119</v>
      </c>
      <c r="B755" s="1" t="s">
        <v>77</v>
      </c>
      <c r="C755" s="1">
        <v>2017</v>
      </c>
      <c r="D755" s="1">
        <v>0</v>
      </c>
    </row>
    <row r="756" spans="1:4" x14ac:dyDescent="0.35">
      <c r="A756" s="1" t="s">
        <v>119</v>
      </c>
      <c r="B756" s="1" t="s">
        <v>78</v>
      </c>
      <c r="C756" s="1">
        <v>2008</v>
      </c>
      <c r="D756" s="1">
        <v>0</v>
      </c>
    </row>
    <row r="757" spans="1:4" x14ac:dyDescent="0.35">
      <c r="A757" s="1" t="s">
        <v>119</v>
      </c>
      <c r="B757" s="1" t="s">
        <v>78</v>
      </c>
      <c r="C757" s="1">
        <v>2017</v>
      </c>
      <c r="D757" s="1">
        <v>0</v>
      </c>
    </row>
    <row r="758" spans="1:4" x14ac:dyDescent="0.35">
      <c r="A758" s="1" t="s">
        <v>119</v>
      </c>
      <c r="B758" s="1" t="s">
        <v>79</v>
      </c>
      <c r="C758" s="1">
        <v>2008</v>
      </c>
      <c r="D758" s="1">
        <v>0</v>
      </c>
    </row>
    <row r="759" spans="1:4" x14ac:dyDescent="0.35">
      <c r="A759" s="1" t="s">
        <v>119</v>
      </c>
      <c r="B759" s="1" t="s">
        <v>79</v>
      </c>
      <c r="C759" s="1">
        <v>2017</v>
      </c>
      <c r="D759" s="1">
        <v>0</v>
      </c>
    </row>
    <row r="760" spans="1:4" x14ac:dyDescent="0.35">
      <c r="A760" s="1" t="s">
        <v>119</v>
      </c>
      <c r="B760" s="1" t="s">
        <v>80</v>
      </c>
      <c r="C760" s="1">
        <v>2008</v>
      </c>
      <c r="D760" s="1">
        <v>0</v>
      </c>
    </row>
    <row r="761" spans="1:4" x14ac:dyDescent="0.35">
      <c r="A761" s="1" t="s">
        <v>119</v>
      </c>
      <c r="B761" s="1" t="s">
        <v>80</v>
      </c>
      <c r="C761" s="1">
        <v>2017</v>
      </c>
      <c r="D761" s="1">
        <v>0</v>
      </c>
    </row>
    <row r="762" spans="1:4" x14ac:dyDescent="0.35">
      <c r="A762" s="1" t="s">
        <v>119</v>
      </c>
      <c r="B762" s="1" t="s">
        <v>81</v>
      </c>
      <c r="C762" s="1">
        <v>2008</v>
      </c>
      <c r="D762" s="1">
        <v>0</v>
      </c>
    </row>
    <row r="763" spans="1:4" x14ac:dyDescent="0.35">
      <c r="A763" s="1" t="s">
        <v>119</v>
      </c>
      <c r="B763" s="1" t="s">
        <v>81</v>
      </c>
      <c r="C763" s="1">
        <v>2017</v>
      </c>
      <c r="D763" s="1">
        <v>1</v>
      </c>
    </row>
    <row r="764" spans="1:4" x14ac:dyDescent="0.35">
      <c r="A764" s="1" t="s">
        <v>119</v>
      </c>
      <c r="B764" s="1" t="s">
        <v>82</v>
      </c>
      <c r="C764" s="1">
        <v>2008</v>
      </c>
      <c r="D764" s="1">
        <v>0</v>
      </c>
    </row>
    <row r="765" spans="1:4" x14ac:dyDescent="0.35">
      <c r="A765" s="1" t="s">
        <v>119</v>
      </c>
      <c r="B765" s="1" t="s">
        <v>82</v>
      </c>
      <c r="C765" s="1">
        <v>2017</v>
      </c>
      <c r="D765" s="1">
        <v>0</v>
      </c>
    </row>
    <row r="766" spans="1:4" x14ac:dyDescent="0.35">
      <c r="A766" s="1" t="s">
        <v>119</v>
      </c>
      <c r="B766" s="1" t="s">
        <v>83</v>
      </c>
      <c r="C766" s="1">
        <v>2008</v>
      </c>
      <c r="D766" s="1">
        <v>0</v>
      </c>
    </row>
    <row r="767" spans="1:4" x14ac:dyDescent="0.35">
      <c r="A767" s="1" t="s">
        <v>119</v>
      </c>
      <c r="B767" s="1" t="s">
        <v>83</v>
      </c>
      <c r="C767" s="1">
        <v>2017</v>
      </c>
      <c r="D767" s="1">
        <v>0</v>
      </c>
    </row>
    <row r="768" spans="1:4" x14ac:dyDescent="0.35">
      <c r="A768" s="1" t="s">
        <v>119</v>
      </c>
      <c r="B768" s="1" t="s">
        <v>84</v>
      </c>
      <c r="C768" s="1">
        <v>2008</v>
      </c>
      <c r="D768" s="1">
        <v>0</v>
      </c>
    </row>
    <row r="769" spans="1:4" x14ac:dyDescent="0.35">
      <c r="A769" s="1" t="s">
        <v>119</v>
      </c>
      <c r="B769" s="1" t="s">
        <v>84</v>
      </c>
      <c r="C769" s="1">
        <v>2017</v>
      </c>
      <c r="D769" s="1">
        <v>0</v>
      </c>
    </row>
    <row r="770" spans="1:4" x14ac:dyDescent="0.35">
      <c r="A770" s="1" t="s">
        <v>119</v>
      </c>
      <c r="B770" s="1" t="s">
        <v>85</v>
      </c>
      <c r="C770" s="1">
        <v>2008</v>
      </c>
      <c r="D770" s="1">
        <v>0</v>
      </c>
    </row>
    <row r="771" spans="1:4" x14ac:dyDescent="0.35">
      <c r="A771" s="1" t="s">
        <v>119</v>
      </c>
      <c r="B771" s="1" t="s">
        <v>85</v>
      </c>
      <c r="C771" s="1">
        <v>2017</v>
      </c>
      <c r="D771" s="1">
        <v>0</v>
      </c>
    </row>
    <row r="772" spans="1:4" x14ac:dyDescent="0.35">
      <c r="A772" s="1" t="s">
        <v>119</v>
      </c>
      <c r="B772" s="1" t="s">
        <v>86</v>
      </c>
      <c r="C772" s="1">
        <v>2008</v>
      </c>
      <c r="D772" s="1">
        <v>0</v>
      </c>
    </row>
    <row r="773" spans="1:4" x14ac:dyDescent="0.35">
      <c r="A773" s="1" t="s">
        <v>119</v>
      </c>
      <c r="B773" s="1" t="s">
        <v>86</v>
      </c>
      <c r="C773" s="1">
        <v>2017</v>
      </c>
      <c r="D773" s="1">
        <v>0</v>
      </c>
    </row>
    <row r="774" spans="1:4" x14ac:dyDescent="0.35">
      <c r="A774" s="1" t="s">
        <v>119</v>
      </c>
      <c r="B774" s="1" t="s">
        <v>87</v>
      </c>
      <c r="C774" s="1">
        <v>2008</v>
      </c>
      <c r="D774" s="1">
        <v>0</v>
      </c>
    </row>
    <row r="775" spans="1:4" x14ac:dyDescent="0.35">
      <c r="A775" s="1" t="s">
        <v>119</v>
      </c>
      <c r="B775" s="1" t="s">
        <v>87</v>
      </c>
      <c r="C775" s="1">
        <v>2017</v>
      </c>
      <c r="D775" s="1">
        <v>0</v>
      </c>
    </row>
    <row r="776" spans="1:4" x14ac:dyDescent="0.35">
      <c r="A776" s="1" t="s">
        <v>119</v>
      </c>
      <c r="B776" s="1" t="s">
        <v>88</v>
      </c>
      <c r="C776" s="1">
        <v>2008</v>
      </c>
      <c r="D776" s="1">
        <v>0</v>
      </c>
    </row>
    <row r="777" spans="1:4" x14ac:dyDescent="0.35">
      <c r="A777" s="1" t="s">
        <v>119</v>
      </c>
      <c r="B777" s="1" t="s">
        <v>88</v>
      </c>
      <c r="C777" s="1">
        <v>2017</v>
      </c>
      <c r="D777" s="1">
        <v>0</v>
      </c>
    </row>
    <row r="778" spans="1:4" x14ac:dyDescent="0.35">
      <c r="A778" s="1" t="s">
        <v>119</v>
      </c>
      <c r="B778" s="1" t="s">
        <v>89</v>
      </c>
      <c r="C778" s="1">
        <v>2008</v>
      </c>
      <c r="D778" s="1">
        <v>0</v>
      </c>
    </row>
    <row r="779" spans="1:4" x14ac:dyDescent="0.35">
      <c r="A779" s="1" t="s">
        <v>119</v>
      </c>
      <c r="B779" s="1" t="s">
        <v>89</v>
      </c>
      <c r="C779" s="1">
        <v>2017</v>
      </c>
      <c r="D779" s="1">
        <v>0</v>
      </c>
    </row>
    <row r="780" spans="1:4" x14ac:dyDescent="0.35">
      <c r="A780" s="1" t="s">
        <v>119</v>
      </c>
      <c r="B780" s="1" t="s">
        <v>90</v>
      </c>
      <c r="C780" s="1">
        <v>2008</v>
      </c>
      <c r="D780" s="1">
        <v>0</v>
      </c>
    </row>
    <row r="781" spans="1:4" x14ac:dyDescent="0.35">
      <c r="A781" s="1" t="s">
        <v>119</v>
      </c>
      <c r="B781" s="1" t="s">
        <v>90</v>
      </c>
      <c r="C781" s="1">
        <v>2017</v>
      </c>
      <c r="D781" s="1">
        <v>0</v>
      </c>
    </row>
    <row r="782" spans="1:4" x14ac:dyDescent="0.35">
      <c r="A782" s="1" t="s">
        <v>119</v>
      </c>
      <c r="B782" s="1" t="s">
        <v>91</v>
      </c>
      <c r="C782" s="1">
        <v>2008</v>
      </c>
      <c r="D782" s="1">
        <v>0</v>
      </c>
    </row>
    <row r="783" spans="1:4" x14ac:dyDescent="0.35">
      <c r="A783" s="1" t="s">
        <v>119</v>
      </c>
      <c r="B783" s="1" t="s">
        <v>91</v>
      </c>
      <c r="C783" s="1">
        <v>2017</v>
      </c>
      <c r="D783" s="1">
        <v>0</v>
      </c>
    </row>
    <row r="784" spans="1:4" x14ac:dyDescent="0.35">
      <c r="A784" s="1" t="s">
        <v>119</v>
      </c>
      <c r="B784" s="1" t="s">
        <v>92</v>
      </c>
      <c r="C784" s="1">
        <v>2008</v>
      </c>
      <c r="D784" s="1">
        <v>0</v>
      </c>
    </row>
    <row r="785" spans="1:4" x14ac:dyDescent="0.35">
      <c r="A785" s="1" t="s">
        <v>119</v>
      </c>
      <c r="B785" s="1" t="s">
        <v>92</v>
      </c>
      <c r="C785" s="1">
        <v>2017</v>
      </c>
      <c r="D785" s="1">
        <v>0</v>
      </c>
    </row>
    <row r="786" spans="1:4" x14ac:dyDescent="0.35">
      <c r="A786" s="1" t="s">
        <v>119</v>
      </c>
      <c r="B786" s="1" t="s">
        <v>93</v>
      </c>
      <c r="C786" s="1">
        <v>2008</v>
      </c>
      <c r="D786" s="1">
        <v>0</v>
      </c>
    </row>
    <row r="787" spans="1:4" x14ac:dyDescent="0.35">
      <c r="A787" s="1" t="s">
        <v>119</v>
      </c>
      <c r="B787" s="1" t="s">
        <v>93</v>
      </c>
      <c r="C787" s="1">
        <v>2017</v>
      </c>
      <c r="D787" s="1">
        <v>0</v>
      </c>
    </row>
    <row r="788" spans="1:4" x14ac:dyDescent="0.35">
      <c r="A788" s="1" t="s">
        <v>119</v>
      </c>
      <c r="B788" s="1" t="s">
        <v>94</v>
      </c>
      <c r="C788" s="1">
        <v>2008</v>
      </c>
      <c r="D788" s="1">
        <v>0</v>
      </c>
    </row>
    <row r="789" spans="1:4" x14ac:dyDescent="0.35">
      <c r="A789" s="1" t="s">
        <v>119</v>
      </c>
      <c r="B789" s="1" t="s">
        <v>94</v>
      </c>
      <c r="C789" s="1">
        <v>2017</v>
      </c>
      <c r="D789" s="1">
        <v>0</v>
      </c>
    </row>
    <row r="790" spans="1:4" x14ac:dyDescent="0.35">
      <c r="A790" s="1" t="s">
        <v>119</v>
      </c>
      <c r="B790" s="1" t="s">
        <v>95</v>
      </c>
      <c r="C790" s="1">
        <v>2008</v>
      </c>
      <c r="D790" s="1">
        <v>0</v>
      </c>
    </row>
    <row r="791" spans="1:4" x14ac:dyDescent="0.35">
      <c r="A791" s="1" t="s">
        <v>119</v>
      </c>
      <c r="B791" s="1" t="s">
        <v>95</v>
      </c>
      <c r="C791" s="1">
        <v>2017</v>
      </c>
      <c r="D791" s="1">
        <v>0</v>
      </c>
    </row>
    <row r="792" spans="1:4" x14ac:dyDescent="0.35">
      <c r="A792" s="1" t="s">
        <v>119</v>
      </c>
      <c r="B792" s="1" t="s">
        <v>96</v>
      </c>
      <c r="C792" s="1">
        <v>2008</v>
      </c>
      <c r="D792" s="1">
        <v>0</v>
      </c>
    </row>
    <row r="793" spans="1:4" x14ac:dyDescent="0.35">
      <c r="A793" s="1" t="s">
        <v>119</v>
      </c>
      <c r="B793" s="1" t="s">
        <v>96</v>
      </c>
      <c r="C793" s="1">
        <v>2017</v>
      </c>
      <c r="D793" s="1">
        <v>0</v>
      </c>
    </row>
    <row r="794" spans="1:4" x14ac:dyDescent="0.35">
      <c r="A794" s="1" t="s">
        <v>119</v>
      </c>
      <c r="B794" s="1" t="s">
        <v>97</v>
      </c>
      <c r="C794" s="1">
        <v>2008</v>
      </c>
      <c r="D794" s="1">
        <v>0</v>
      </c>
    </row>
    <row r="795" spans="1:4" x14ac:dyDescent="0.35">
      <c r="A795" s="1" t="s">
        <v>119</v>
      </c>
      <c r="B795" s="1" t="s">
        <v>97</v>
      </c>
      <c r="C795" s="1">
        <v>2017</v>
      </c>
      <c r="D795" s="1">
        <v>0</v>
      </c>
    </row>
    <row r="796" spans="1:4" x14ac:dyDescent="0.35">
      <c r="A796" s="1" t="s">
        <v>119</v>
      </c>
      <c r="B796" s="1" t="s">
        <v>98</v>
      </c>
      <c r="C796" s="1">
        <v>2008</v>
      </c>
      <c r="D796" s="1">
        <v>0</v>
      </c>
    </row>
    <row r="797" spans="1:4" x14ac:dyDescent="0.35">
      <c r="A797" s="1" t="s">
        <v>119</v>
      </c>
      <c r="B797" s="1" t="s">
        <v>98</v>
      </c>
      <c r="C797" s="1">
        <v>2017</v>
      </c>
      <c r="D797" s="1">
        <v>0</v>
      </c>
    </row>
    <row r="798" spans="1:4" x14ac:dyDescent="0.35">
      <c r="A798" s="1" t="s">
        <v>119</v>
      </c>
      <c r="B798" s="1" t="s">
        <v>99</v>
      </c>
      <c r="C798" s="1">
        <v>2008</v>
      </c>
      <c r="D798" s="1">
        <v>0</v>
      </c>
    </row>
    <row r="799" spans="1:4" x14ac:dyDescent="0.35">
      <c r="A799" s="1" t="s">
        <v>119</v>
      </c>
      <c r="B799" s="1" t="s">
        <v>99</v>
      </c>
      <c r="C799" s="1">
        <v>2017</v>
      </c>
      <c r="D799" s="1">
        <v>0</v>
      </c>
    </row>
    <row r="800" spans="1:4" x14ac:dyDescent="0.35">
      <c r="A800" s="1" t="s">
        <v>119</v>
      </c>
      <c r="B800" s="1" t="s">
        <v>100</v>
      </c>
      <c r="C800" s="1">
        <v>2008</v>
      </c>
      <c r="D800" s="1">
        <v>0</v>
      </c>
    </row>
    <row r="801" spans="1:4" x14ac:dyDescent="0.35">
      <c r="A801" s="1" t="s">
        <v>119</v>
      </c>
      <c r="B801" s="1" t="s">
        <v>100</v>
      </c>
      <c r="C801" s="1">
        <v>2017</v>
      </c>
      <c r="D801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7"/>
  <sheetViews>
    <sheetView workbookViewId="0">
      <selection activeCell="H4" sqref="H4:H101"/>
    </sheetView>
  </sheetViews>
  <sheetFormatPr defaultRowHeight="14.5" x14ac:dyDescent="0.35"/>
  <cols>
    <col min="8" max="8" width="17.453125" customWidth="1"/>
    <col min="9" max="9" width="16.26953125" bestFit="1" customWidth="1"/>
    <col min="10" max="11" width="6" customWidth="1"/>
    <col min="12" max="12" width="14.7265625" customWidth="1"/>
    <col min="13" max="13" width="16.26953125" bestFit="1" customWidth="1"/>
    <col min="14" max="14" width="6" customWidth="1"/>
    <col min="15" max="15" width="10.81640625" bestFit="1" customWidth="1"/>
  </cols>
  <sheetData>
    <row r="1" spans="1:14" x14ac:dyDescent="0.35">
      <c r="A1" s="1" t="s">
        <v>132</v>
      </c>
      <c r="B1" s="1" t="s">
        <v>107</v>
      </c>
      <c r="C1" s="1" t="s">
        <v>108</v>
      </c>
      <c r="D1" s="1" t="s">
        <v>109</v>
      </c>
      <c r="E1" s="1" t="s">
        <v>110</v>
      </c>
      <c r="F1" s="1"/>
    </row>
    <row r="2" spans="1:14" x14ac:dyDescent="0.35">
      <c r="A2" s="1" t="s">
        <v>120</v>
      </c>
      <c r="B2" s="1" t="s">
        <v>1</v>
      </c>
      <c r="C2" s="1" t="s">
        <v>2</v>
      </c>
      <c r="D2" s="2">
        <v>2008</v>
      </c>
      <c r="E2" s="1">
        <v>1841</v>
      </c>
      <c r="F2" s="1"/>
      <c r="H2" s="6" t="s">
        <v>114</v>
      </c>
      <c r="I2" s="6" t="s">
        <v>111</v>
      </c>
      <c r="L2" s="6" t="s">
        <v>114</v>
      </c>
      <c r="M2" s="6" t="s">
        <v>111</v>
      </c>
    </row>
    <row r="3" spans="1:14" x14ac:dyDescent="0.35">
      <c r="A3" s="1" t="s">
        <v>120</v>
      </c>
      <c r="B3" s="1" t="s">
        <v>1</v>
      </c>
      <c r="C3" s="1" t="s">
        <v>2</v>
      </c>
      <c r="D3" s="2">
        <v>2017</v>
      </c>
      <c r="E3" s="1">
        <v>626</v>
      </c>
      <c r="F3" s="1"/>
      <c r="H3" s="6" t="s">
        <v>113</v>
      </c>
      <c r="I3">
        <v>2008</v>
      </c>
      <c r="J3">
        <v>2017</v>
      </c>
      <c r="L3" s="6" t="s">
        <v>113</v>
      </c>
      <c r="M3">
        <v>2008</v>
      </c>
      <c r="N3">
        <v>2017</v>
      </c>
    </row>
    <row r="4" spans="1:14" x14ac:dyDescent="0.35">
      <c r="A4" s="1" t="s">
        <v>120</v>
      </c>
      <c r="B4" s="1" t="s">
        <v>1</v>
      </c>
      <c r="C4" s="1" t="s">
        <v>3</v>
      </c>
      <c r="D4" s="2">
        <v>2008</v>
      </c>
      <c r="E4" s="1">
        <v>418</v>
      </c>
      <c r="F4" s="1"/>
      <c r="H4" s="7" t="s">
        <v>7</v>
      </c>
      <c r="I4" s="2">
        <v>70</v>
      </c>
      <c r="J4" s="2">
        <v>73</v>
      </c>
      <c r="K4" s="2"/>
      <c r="L4" s="7" t="s">
        <v>2</v>
      </c>
      <c r="M4" s="2">
        <v>31306</v>
      </c>
      <c r="N4" s="2">
        <v>29578</v>
      </c>
    </row>
    <row r="5" spans="1:14" x14ac:dyDescent="0.35">
      <c r="A5" s="1" t="s">
        <v>120</v>
      </c>
      <c r="B5" s="1" t="s">
        <v>1</v>
      </c>
      <c r="C5" s="1" t="s">
        <v>3</v>
      </c>
      <c r="D5" s="2">
        <v>2017</v>
      </c>
      <c r="E5" s="1">
        <v>230</v>
      </c>
      <c r="F5" s="1"/>
      <c r="H5" s="7" t="s">
        <v>20</v>
      </c>
      <c r="I5" s="2">
        <v>102</v>
      </c>
      <c r="J5" s="2">
        <v>134</v>
      </c>
      <c r="K5" s="2"/>
      <c r="L5" s="7" t="s">
        <v>112</v>
      </c>
      <c r="M5" s="2">
        <v>31306</v>
      </c>
      <c r="N5" s="2">
        <v>29578</v>
      </c>
    </row>
    <row r="6" spans="1:14" x14ac:dyDescent="0.35">
      <c r="A6" s="1" t="s">
        <v>120</v>
      </c>
      <c r="B6" s="1" t="s">
        <v>1</v>
      </c>
      <c r="C6" s="1" t="s">
        <v>4</v>
      </c>
      <c r="D6" s="2">
        <v>2008</v>
      </c>
      <c r="E6" s="1">
        <v>106</v>
      </c>
      <c r="F6" s="1"/>
      <c r="H6" s="7" t="s">
        <v>49</v>
      </c>
      <c r="I6" s="2">
        <v>221</v>
      </c>
      <c r="J6" s="2">
        <v>223</v>
      </c>
      <c r="K6" s="2"/>
    </row>
    <row r="7" spans="1:14" x14ac:dyDescent="0.35">
      <c r="A7" s="1" t="s">
        <v>120</v>
      </c>
      <c r="B7" s="1" t="s">
        <v>1</v>
      </c>
      <c r="C7" s="1" t="s">
        <v>4</v>
      </c>
      <c r="D7" s="2">
        <v>2017</v>
      </c>
      <c r="E7" s="1">
        <v>62</v>
      </c>
      <c r="F7" s="1"/>
      <c r="H7" s="7" t="s">
        <v>8</v>
      </c>
      <c r="I7" s="2">
        <v>154</v>
      </c>
      <c r="J7" s="2">
        <v>200</v>
      </c>
      <c r="K7" s="2"/>
    </row>
    <row r="8" spans="1:14" x14ac:dyDescent="0.35">
      <c r="A8" s="1" t="s">
        <v>120</v>
      </c>
      <c r="B8" s="1" t="s">
        <v>1</v>
      </c>
      <c r="C8" s="1" t="s">
        <v>5</v>
      </c>
      <c r="D8" s="2">
        <v>2008</v>
      </c>
      <c r="E8" s="1">
        <v>8</v>
      </c>
      <c r="F8" s="1"/>
      <c r="H8" s="7" t="s">
        <v>59</v>
      </c>
      <c r="I8" s="2">
        <v>159</v>
      </c>
      <c r="J8" s="2">
        <v>179</v>
      </c>
      <c r="K8" s="2"/>
    </row>
    <row r="9" spans="1:14" x14ac:dyDescent="0.35">
      <c r="A9" s="1" t="s">
        <v>120</v>
      </c>
      <c r="B9" s="1" t="s">
        <v>1</v>
      </c>
      <c r="C9" s="1" t="s">
        <v>5</v>
      </c>
      <c r="D9" s="2">
        <v>2017</v>
      </c>
      <c r="E9" s="1">
        <v>0</v>
      </c>
      <c r="F9" s="1"/>
      <c r="H9" s="7" t="s">
        <v>31</v>
      </c>
      <c r="I9" s="2">
        <v>316</v>
      </c>
      <c r="J9" s="2">
        <v>280</v>
      </c>
      <c r="K9" s="2"/>
    </row>
    <row r="10" spans="1:14" x14ac:dyDescent="0.35">
      <c r="A10" s="1" t="s">
        <v>120</v>
      </c>
      <c r="B10" s="1" t="s">
        <v>1</v>
      </c>
      <c r="C10" s="1" t="s">
        <v>6</v>
      </c>
      <c r="D10" s="2">
        <v>2008</v>
      </c>
      <c r="E10" s="1">
        <v>64</v>
      </c>
      <c r="F10" s="1"/>
      <c r="H10" s="7" t="s">
        <v>9</v>
      </c>
      <c r="I10" s="2">
        <v>191</v>
      </c>
      <c r="J10" s="2">
        <v>227</v>
      </c>
      <c r="K10" s="2"/>
    </row>
    <row r="11" spans="1:14" x14ac:dyDescent="0.35">
      <c r="A11" s="1" t="s">
        <v>120</v>
      </c>
      <c r="B11" s="1" t="s">
        <v>1</v>
      </c>
      <c r="C11" s="1" t="s">
        <v>6</v>
      </c>
      <c r="D11" s="2">
        <v>2017</v>
      </c>
      <c r="E11" s="1">
        <v>55</v>
      </c>
      <c r="F11" s="1"/>
      <c r="H11" s="7" t="s">
        <v>90</v>
      </c>
      <c r="I11" s="2">
        <v>269</v>
      </c>
      <c r="J11" s="2">
        <v>237</v>
      </c>
      <c r="K11" s="2"/>
    </row>
    <row r="12" spans="1:14" x14ac:dyDescent="0.35">
      <c r="A12" s="1" t="s">
        <v>120</v>
      </c>
      <c r="B12" s="1" t="s">
        <v>1</v>
      </c>
      <c r="C12" s="1" t="s">
        <v>7</v>
      </c>
      <c r="D12" s="2">
        <v>2008</v>
      </c>
      <c r="E12" s="1">
        <v>13</v>
      </c>
      <c r="F12" s="1"/>
      <c r="H12" s="7" t="s">
        <v>5</v>
      </c>
      <c r="I12" s="2">
        <v>51</v>
      </c>
      <c r="J12" s="2">
        <v>79</v>
      </c>
      <c r="K12" s="2"/>
    </row>
    <row r="13" spans="1:14" x14ac:dyDescent="0.35">
      <c r="A13" s="1" t="s">
        <v>120</v>
      </c>
      <c r="B13" s="1" t="s">
        <v>1</v>
      </c>
      <c r="C13" s="1" t="s">
        <v>7</v>
      </c>
      <c r="D13" s="2">
        <v>2017</v>
      </c>
      <c r="E13" s="1">
        <v>0</v>
      </c>
      <c r="F13" s="1"/>
      <c r="H13" s="7" t="s">
        <v>21</v>
      </c>
      <c r="I13" s="2">
        <v>66</v>
      </c>
      <c r="J13" s="2">
        <v>116</v>
      </c>
      <c r="K13" s="2"/>
    </row>
    <row r="14" spans="1:14" x14ac:dyDescent="0.35">
      <c r="A14" s="1" t="s">
        <v>120</v>
      </c>
      <c r="B14" s="1" t="s">
        <v>1</v>
      </c>
      <c r="C14" s="1" t="s">
        <v>8</v>
      </c>
      <c r="D14" s="2">
        <v>2008</v>
      </c>
      <c r="E14" s="1">
        <v>0</v>
      </c>
      <c r="F14" s="1"/>
      <c r="H14" s="7" t="s">
        <v>60</v>
      </c>
      <c r="I14" s="2">
        <v>775</v>
      </c>
      <c r="J14" s="2">
        <v>525</v>
      </c>
      <c r="K14" s="2"/>
    </row>
    <row r="15" spans="1:14" x14ac:dyDescent="0.35">
      <c r="A15" s="1" t="s">
        <v>120</v>
      </c>
      <c r="B15" s="1" t="s">
        <v>1</v>
      </c>
      <c r="C15" s="1" t="s">
        <v>8</v>
      </c>
      <c r="D15" s="2">
        <v>2017</v>
      </c>
      <c r="E15" s="1">
        <v>0</v>
      </c>
      <c r="F15" s="1"/>
      <c r="H15" s="7" t="s">
        <v>61</v>
      </c>
      <c r="I15" s="2">
        <v>25</v>
      </c>
      <c r="J15" s="2">
        <v>21</v>
      </c>
      <c r="K15" s="2"/>
    </row>
    <row r="16" spans="1:14" x14ac:dyDescent="0.35">
      <c r="A16" s="1" t="s">
        <v>120</v>
      </c>
      <c r="B16" s="1" t="s">
        <v>1</v>
      </c>
      <c r="C16" s="1" t="s">
        <v>9</v>
      </c>
      <c r="D16" s="2">
        <v>2008</v>
      </c>
      <c r="E16" s="1">
        <v>0</v>
      </c>
      <c r="F16" s="1"/>
      <c r="H16" s="7" t="s">
        <v>71</v>
      </c>
      <c r="I16" s="2">
        <v>209</v>
      </c>
      <c r="J16" s="2">
        <v>212</v>
      </c>
      <c r="K16" s="2"/>
    </row>
    <row r="17" spans="1:11" x14ac:dyDescent="0.35">
      <c r="A17" s="1" t="s">
        <v>120</v>
      </c>
      <c r="B17" s="1" t="s">
        <v>1</v>
      </c>
      <c r="C17" s="1" t="s">
        <v>9</v>
      </c>
      <c r="D17" s="2">
        <v>2017</v>
      </c>
      <c r="E17" s="1">
        <v>0</v>
      </c>
      <c r="F17" s="1"/>
      <c r="H17" s="7" t="s">
        <v>37</v>
      </c>
      <c r="I17" s="2">
        <v>217</v>
      </c>
      <c r="J17" s="2">
        <v>186</v>
      </c>
      <c r="K17" s="2"/>
    </row>
    <row r="18" spans="1:11" x14ac:dyDescent="0.35">
      <c r="A18" s="1" t="s">
        <v>120</v>
      </c>
      <c r="B18" s="1" t="s">
        <v>1</v>
      </c>
      <c r="C18" s="1" t="s">
        <v>10</v>
      </c>
      <c r="D18" s="2">
        <v>2008</v>
      </c>
      <c r="E18" s="1">
        <v>49</v>
      </c>
      <c r="F18" s="1"/>
      <c r="H18" s="7" t="s">
        <v>22</v>
      </c>
      <c r="I18" s="2">
        <v>167</v>
      </c>
      <c r="J18" s="2">
        <v>158</v>
      </c>
      <c r="K18" s="2"/>
    </row>
    <row r="19" spans="1:11" x14ac:dyDescent="0.35">
      <c r="A19" s="1" t="s">
        <v>120</v>
      </c>
      <c r="B19" s="1" t="s">
        <v>1</v>
      </c>
      <c r="C19" s="1" t="s">
        <v>10</v>
      </c>
      <c r="D19" s="2">
        <v>2017</v>
      </c>
      <c r="E19" s="1">
        <v>3</v>
      </c>
      <c r="F19" s="1"/>
      <c r="H19" s="7" t="s">
        <v>62</v>
      </c>
      <c r="I19" s="2">
        <v>234</v>
      </c>
      <c r="J19" s="2">
        <v>213</v>
      </c>
      <c r="K19" s="2"/>
    </row>
    <row r="20" spans="1:11" x14ac:dyDescent="0.35">
      <c r="A20" s="1" t="s">
        <v>120</v>
      </c>
      <c r="B20" s="1" t="s">
        <v>1</v>
      </c>
      <c r="C20" s="1" t="s">
        <v>11</v>
      </c>
      <c r="D20" s="2">
        <v>2008</v>
      </c>
      <c r="E20" s="1">
        <v>18</v>
      </c>
      <c r="F20" s="1"/>
      <c r="H20" s="7" t="s">
        <v>4</v>
      </c>
      <c r="I20" s="2">
        <v>868</v>
      </c>
      <c r="J20" s="2">
        <v>635</v>
      </c>
      <c r="K20" s="2"/>
    </row>
    <row r="21" spans="1:11" x14ac:dyDescent="0.35">
      <c r="A21" s="1" t="s">
        <v>120</v>
      </c>
      <c r="B21" s="1" t="s">
        <v>1</v>
      </c>
      <c r="C21" s="1" t="s">
        <v>11</v>
      </c>
      <c r="D21" s="2">
        <v>2017</v>
      </c>
      <c r="E21" s="1">
        <v>0</v>
      </c>
      <c r="F21" s="1"/>
      <c r="H21" s="7" t="s">
        <v>91</v>
      </c>
      <c r="I21" s="2">
        <v>606</v>
      </c>
      <c r="J21" s="2">
        <v>362</v>
      </c>
      <c r="K21" s="2"/>
    </row>
    <row r="22" spans="1:11" x14ac:dyDescent="0.35">
      <c r="A22" s="1" t="s">
        <v>120</v>
      </c>
      <c r="B22" s="1" t="s">
        <v>1</v>
      </c>
      <c r="C22" s="1" t="s">
        <v>12</v>
      </c>
      <c r="D22" s="2">
        <v>2008</v>
      </c>
      <c r="E22" s="1">
        <v>11</v>
      </c>
      <c r="F22" s="1"/>
      <c r="H22" s="7" t="s">
        <v>23</v>
      </c>
      <c r="I22" s="2">
        <v>196</v>
      </c>
      <c r="J22" s="2">
        <v>187</v>
      </c>
      <c r="K22" s="2"/>
    </row>
    <row r="23" spans="1:11" x14ac:dyDescent="0.35">
      <c r="A23" s="1" t="s">
        <v>120</v>
      </c>
      <c r="B23" s="1" t="s">
        <v>1</v>
      </c>
      <c r="C23" s="1" t="s">
        <v>12</v>
      </c>
      <c r="D23" s="2">
        <v>2017</v>
      </c>
      <c r="E23" s="1">
        <v>8</v>
      </c>
      <c r="F23" s="1"/>
      <c r="H23" s="7" t="s">
        <v>24</v>
      </c>
      <c r="I23" s="2">
        <v>118</v>
      </c>
      <c r="J23" s="2">
        <v>196</v>
      </c>
      <c r="K23" s="2"/>
    </row>
    <row r="24" spans="1:11" x14ac:dyDescent="0.35">
      <c r="A24" s="1" t="s">
        <v>120</v>
      </c>
      <c r="B24" s="1" t="s">
        <v>1</v>
      </c>
      <c r="C24" s="1" t="s">
        <v>13</v>
      </c>
      <c r="D24" s="2">
        <v>2008</v>
      </c>
      <c r="E24" s="1">
        <v>0</v>
      </c>
      <c r="F24" s="1"/>
      <c r="H24" s="7" t="s">
        <v>50</v>
      </c>
      <c r="I24" s="2">
        <v>295</v>
      </c>
      <c r="J24" s="2">
        <v>282</v>
      </c>
      <c r="K24" s="2"/>
    </row>
    <row r="25" spans="1:11" x14ac:dyDescent="0.35">
      <c r="A25" s="1" t="s">
        <v>120</v>
      </c>
      <c r="B25" s="1" t="s">
        <v>1</v>
      </c>
      <c r="C25" s="1" t="s">
        <v>13</v>
      </c>
      <c r="D25" s="2">
        <v>2017</v>
      </c>
      <c r="E25" s="1">
        <v>0</v>
      </c>
      <c r="F25" s="1"/>
      <c r="H25" s="7" t="s">
        <v>10</v>
      </c>
      <c r="I25" s="2">
        <v>586</v>
      </c>
      <c r="J25" s="2">
        <v>614</v>
      </c>
      <c r="K25" s="2"/>
    </row>
    <row r="26" spans="1:11" x14ac:dyDescent="0.35">
      <c r="A26" s="1" t="s">
        <v>120</v>
      </c>
      <c r="B26" s="1" t="s">
        <v>1</v>
      </c>
      <c r="C26" s="1" t="s">
        <v>14</v>
      </c>
      <c r="D26" s="2">
        <v>2008</v>
      </c>
      <c r="E26" s="1">
        <v>11</v>
      </c>
      <c r="F26" s="1"/>
      <c r="H26" s="7" t="s">
        <v>11</v>
      </c>
      <c r="I26" s="2">
        <v>384</v>
      </c>
      <c r="J26" s="2">
        <v>459</v>
      </c>
      <c r="K26" s="2"/>
    </row>
    <row r="27" spans="1:11" x14ac:dyDescent="0.35">
      <c r="A27" s="1" t="s">
        <v>120</v>
      </c>
      <c r="B27" s="1" t="s">
        <v>1</v>
      </c>
      <c r="C27" s="1" t="s">
        <v>14</v>
      </c>
      <c r="D27" s="2">
        <v>2017</v>
      </c>
      <c r="E27" s="1">
        <v>2</v>
      </c>
      <c r="F27" s="1"/>
      <c r="H27" s="7" t="s">
        <v>12</v>
      </c>
      <c r="I27" s="2">
        <v>136</v>
      </c>
      <c r="J27" s="2">
        <v>146</v>
      </c>
      <c r="K27" s="2"/>
    </row>
    <row r="28" spans="1:11" x14ac:dyDescent="0.35">
      <c r="A28" s="1" t="s">
        <v>120</v>
      </c>
      <c r="B28" s="1" t="s">
        <v>1</v>
      </c>
      <c r="C28" s="1" t="s">
        <v>15</v>
      </c>
      <c r="D28" s="2">
        <v>2008</v>
      </c>
      <c r="E28" s="1">
        <v>0</v>
      </c>
      <c r="F28" s="1"/>
      <c r="H28" s="7" t="s">
        <v>32</v>
      </c>
      <c r="I28" s="2">
        <v>135</v>
      </c>
      <c r="J28" s="2">
        <v>188</v>
      </c>
      <c r="K28" s="2"/>
    </row>
    <row r="29" spans="1:11" x14ac:dyDescent="0.35">
      <c r="A29" s="1" t="s">
        <v>120</v>
      </c>
      <c r="B29" s="1" t="s">
        <v>1</v>
      </c>
      <c r="C29" s="1" t="s">
        <v>15</v>
      </c>
      <c r="D29" s="2">
        <v>2017</v>
      </c>
      <c r="E29" s="1">
        <v>0</v>
      </c>
      <c r="F29" s="1"/>
      <c r="H29" s="7" t="s">
        <v>25</v>
      </c>
      <c r="I29" s="2">
        <v>187</v>
      </c>
      <c r="J29" s="2">
        <v>222</v>
      </c>
      <c r="K29" s="2"/>
    </row>
    <row r="30" spans="1:11" x14ac:dyDescent="0.35">
      <c r="A30" s="1" t="s">
        <v>120</v>
      </c>
      <c r="B30" s="1" t="s">
        <v>1</v>
      </c>
      <c r="C30" s="1" t="s">
        <v>16</v>
      </c>
      <c r="D30" s="2">
        <v>2008</v>
      </c>
      <c r="E30" s="1">
        <v>6</v>
      </c>
      <c r="F30" s="1"/>
      <c r="H30" s="7" t="s">
        <v>38</v>
      </c>
      <c r="I30" s="2">
        <v>432</v>
      </c>
      <c r="J30" s="2">
        <v>396</v>
      </c>
      <c r="K30" s="2"/>
    </row>
    <row r="31" spans="1:11" x14ac:dyDescent="0.35">
      <c r="A31" s="1" t="s">
        <v>120</v>
      </c>
      <c r="B31" s="1" t="s">
        <v>1</v>
      </c>
      <c r="C31" s="1" t="s">
        <v>16</v>
      </c>
      <c r="D31" s="2">
        <v>2017</v>
      </c>
      <c r="E31" s="1">
        <v>0</v>
      </c>
      <c r="F31" s="1"/>
      <c r="H31" s="7" t="s">
        <v>63</v>
      </c>
      <c r="I31" s="2">
        <v>298</v>
      </c>
      <c r="J31" s="2">
        <v>264</v>
      </c>
      <c r="K31" s="2"/>
    </row>
    <row r="32" spans="1:11" x14ac:dyDescent="0.35">
      <c r="A32" s="1" t="s">
        <v>120</v>
      </c>
      <c r="B32" s="1" t="s">
        <v>1</v>
      </c>
      <c r="C32" s="1" t="s">
        <v>17</v>
      </c>
      <c r="D32" s="2">
        <v>2008</v>
      </c>
      <c r="E32" s="1">
        <v>70</v>
      </c>
      <c r="F32" s="1"/>
      <c r="H32" s="7" t="s">
        <v>26</v>
      </c>
      <c r="I32" s="2">
        <v>162</v>
      </c>
      <c r="J32" s="2">
        <v>165</v>
      </c>
      <c r="K32" s="2"/>
    </row>
    <row r="33" spans="1:11" x14ac:dyDescent="0.35">
      <c r="A33" s="1" t="s">
        <v>120</v>
      </c>
      <c r="B33" s="1" t="s">
        <v>1</v>
      </c>
      <c r="C33" s="1" t="s">
        <v>17</v>
      </c>
      <c r="D33" s="2">
        <v>2017</v>
      </c>
      <c r="E33" s="1">
        <v>15</v>
      </c>
      <c r="F33" s="1"/>
      <c r="H33" s="7" t="s">
        <v>72</v>
      </c>
      <c r="I33" s="2">
        <v>263</v>
      </c>
      <c r="J33" s="2">
        <v>196</v>
      </c>
      <c r="K33" s="2"/>
    </row>
    <row r="34" spans="1:11" x14ac:dyDescent="0.35">
      <c r="A34" s="1" t="s">
        <v>120</v>
      </c>
      <c r="B34" s="1" t="s">
        <v>1</v>
      </c>
      <c r="C34" s="1" t="s">
        <v>18</v>
      </c>
      <c r="D34" s="2">
        <v>2008</v>
      </c>
      <c r="E34" s="1">
        <v>26</v>
      </c>
      <c r="F34" s="1"/>
      <c r="H34" s="7" t="s">
        <v>27</v>
      </c>
      <c r="I34" s="2">
        <v>374</v>
      </c>
      <c r="J34" s="2">
        <v>334</v>
      </c>
      <c r="K34" s="2"/>
    </row>
    <row r="35" spans="1:11" x14ac:dyDescent="0.35">
      <c r="A35" s="1" t="s">
        <v>120</v>
      </c>
      <c r="B35" s="1" t="s">
        <v>1</v>
      </c>
      <c r="C35" s="1" t="s">
        <v>18</v>
      </c>
      <c r="D35" s="2">
        <v>2017</v>
      </c>
      <c r="E35" s="1">
        <v>0</v>
      </c>
      <c r="F35" s="1"/>
      <c r="H35" s="7" t="s">
        <v>13</v>
      </c>
      <c r="I35" s="2">
        <v>112</v>
      </c>
      <c r="J35" s="2">
        <v>60</v>
      </c>
      <c r="K35" s="2"/>
    </row>
    <row r="36" spans="1:11" x14ac:dyDescent="0.35">
      <c r="A36" s="1" t="s">
        <v>120</v>
      </c>
      <c r="B36" s="1" t="s">
        <v>1</v>
      </c>
      <c r="C36" s="1" t="s">
        <v>19</v>
      </c>
      <c r="D36" s="2">
        <v>2008</v>
      </c>
      <c r="E36" s="1">
        <v>0</v>
      </c>
      <c r="F36" s="1"/>
      <c r="H36" s="7" t="s">
        <v>82</v>
      </c>
      <c r="I36" s="2">
        <v>426</v>
      </c>
      <c r="J36" s="2">
        <v>503</v>
      </c>
      <c r="K36" s="2"/>
    </row>
    <row r="37" spans="1:11" x14ac:dyDescent="0.35">
      <c r="A37" s="1" t="s">
        <v>120</v>
      </c>
      <c r="B37" s="1" t="s">
        <v>1</v>
      </c>
      <c r="C37" s="1" t="s">
        <v>19</v>
      </c>
      <c r="D37" s="2">
        <v>2017</v>
      </c>
      <c r="E37" s="1">
        <v>0</v>
      </c>
      <c r="F37" s="1"/>
      <c r="H37" s="7" t="s">
        <v>28</v>
      </c>
      <c r="I37" s="2">
        <v>257</v>
      </c>
      <c r="J37" s="2">
        <v>247</v>
      </c>
      <c r="K37" s="2"/>
    </row>
    <row r="38" spans="1:11" x14ac:dyDescent="0.35">
      <c r="A38" s="1" t="s">
        <v>120</v>
      </c>
      <c r="B38" s="1" t="s">
        <v>1</v>
      </c>
      <c r="C38" s="1" t="s">
        <v>20</v>
      </c>
      <c r="D38" s="2">
        <v>2008</v>
      </c>
      <c r="E38" s="1">
        <v>0</v>
      </c>
      <c r="F38" s="1"/>
      <c r="H38" s="7" t="s">
        <v>92</v>
      </c>
      <c r="I38" s="2">
        <v>419</v>
      </c>
      <c r="J38" s="2">
        <v>365</v>
      </c>
      <c r="K38" s="2"/>
    </row>
    <row r="39" spans="1:11" x14ac:dyDescent="0.35">
      <c r="A39" s="1" t="s">
        <v>120</v>
      </c>
      <c r="B39" s="1" t="s">
        <v>1</v>
      </c>
      <c r="C39" s="1" t="s">
        <v>20</v>
      </c>
      <c r="D39" s="2">
        <v>2017</v>
      </c>
      <c r="E39" s="1">
        <v>0</v>
      </c>
      <c r="F39" s="1"/>
      <c r="H39" s="7" t="s">
        <v>39</v>
      </c>
      <c r="I39" s="2">
        <v>245</v>
      </c>
      <c r="J39" s="2">
        <v>286</v>
      </c>
      <c r="K39" s="2"/>
    </row>
    <row r="40" spans="1:11" x14ac:dyDescent="0.35">
      <c r="A40" s="1" t="s">
        <v>120</v>
      </c>
      <c r="B40" s="1" t="s">
        <v>1</v>
      </c>
      <c r="C40" s="1" t="s">
        <v>21</v>
      </c>
      <c r="D40" s="2">
        <v>2008</v>
      </c>
      <c r="E40" s="1">
        <v>0</v>
      </c>
      <c r="F40" s="1"/>
      <c r="H40" s="7" t="s">
        <v>83</v>
      </c>
      <c r="I40" s="2">
        <v>346</v>
      </c>
      <c r="J40" s="2">
        <v>262</v>
      </c>
      <c r="K40" s="2"/>
    </row>
    <row r="41" spans="1:11" x14ac:dyDescent="0.35">
      <c r="A41" s="1" t="s">
        <v>120</v>
      </c>
      <c r="B41" s="1" t="s">
        <v>1</v>
      </c>
      <c r="C41" s="1" t="s">
        <v>21</v>
      </c>
      <c r="D41" s="2">
        <v>2017</v>
      </c>
      <c r="E41" s="1">
        <v>0</v>
      </c>
      <c r="F41" s="1"/>
      <c r="H41" s="7" t="s">
        <v>73</v>
      </c>
      <c r="I41" s="2">
        <v>248</v>
      </c>
      <c r="J41" s="2">
        <v>373</v>
      </c>
      <c r="K41" s="2"/>
    </row>
    <row r="42" spans="1:11" x14ac:dyDescent="0.35">
      <c r="A42" s="1" t="s">
        <v>120</v>
      </c>
      <c r="B42" s="1" t="s">
        <v>1</v>
      </c>
      <c r="C42" s="1" t="s">
        <v>22</v>
      </c>
      <c r="D42" s="2">
        <v>2008</v>
      </c>
      <c r="E42" s="1">
        <v>2</v>
      </c>
      <c r="F42" s="1"/>
      <c r="H42" s="7" t="s">
        <v>14</v>
      </c>
      <c r="I42" s="2">
        <v>250</v>
      </c>
      <c r="J42" s="2">
        <v>289</v>
      </c>
      <c r="K42" s="2"/>
    </row>
    <row r="43" spans="1:11" x14ac:dyDescent="0.35">
      <c r="A43" s="1" t="s">
        <v>120</v>
      </c>
      <c r="B43" s="1" t="s">
        <v>1</v>
      </c>
      <c r="C43" s="1" t="s">
        <v>22</v>
      </c>
      <c r="D43" s="2">
        <v>2017</v>
      </c>
      <c r="E43" s="1">
        <v>0</v>
      </c>
      <c r="F43" s="1"/>
      <c r="H43" s="7" t="s">
        <v>15</v>
      </c>
      <c r="I43" s="2">
        <v>101</v>
      </c>
      <c r="J43" s="2">
        <v>167</v>
      </c>
      <c r="K43" s="2"/>
    </row>
    <row r="44" spans="1:11" x14ac:dyDescent="0.35">
      <c r="A44" s="1" t="s">
        <v>120</v>
      </c>
      <c r="B44" s="1" t="s">
        <v>1</v>
      </c>
      <c r="C44" s="1" t="s">
        <v>23</v>
      </c>
      <c r="D44" s="2">
        <v>2008</v>
      </c>
      <c r="E44" s="1">
        <v>10</v>
      </c>
      <c r="F44" s="1"/>
      <c r="H44" s="7" t="s">
        <v>29</v>
      </c>
      <c r="I44" s="2">
        <v>110</v>
      </c>
      <c r="J44" s="2">
        <v>159</v>
      </c>
      <c r="K44" s="2"/>
    </row>
    <row r="45" spans="1:11" x14ac:dyDescent="0.35">
      <c r="A45" s="1" t="s">
        <v>120</v>
      </c>
      <c r="B45" s="1" t="s">
        <v>1</v>
      </c>
      <c r="C45" s="1" t="s">
        <v>23</v>
      </c>
      <c r="D45" s="2">
        <v>2017</v>
      </c>
      <c r="E45" s="1">
        <v>0</v>
      </c>
      <c r="F45" s="1"/>
      <c r="H45" s="7" t="s">
        <v>84</v>
      </c>
      <c r="I45" s="2">
        <v>238</v>
      </c>
      <c r="J45" s="2">
        <v>211</v>
      </c>
      <c r="K45" s="2"/>
    </row>
    <row r="46" spans="1:11" x14ac:dyDescent="0.35">
      <c r="A46" s="1" t="s">
        <v>120</v>
      </c>
      <c r="B46" s="1" t="s">
        <v>1</v>
      </c>
      <c r="C46" s="1" t="s">
        <v>24</v>
      </c>
      <c r="D46" s="2">
        <v>2008</v>
      </c>
      <c r="E46" s="1">
        <v>20</v>
      </c>
      <c r="F46" s="1"/>
      <c r="H46" s="7" t="s">
        <v>16</v>
      </c>
      <c r="I46" s="2">
        <v>21</v>
      </c>
      <c r="J46" s="2">
        <v>53</v>
      </c>
      <c r="K46" s="2"/>
    </row>
    <row r="47" spans="1:11" x14ac:dyDescent="0.35">
      <c r="A47" s="1" t="s">
        <v>120</v>
      </c>
      <c r="B47" s="1" t="s">
        <v>1</v>
      </c>
      <c r="C47" s="1" t="s">
        <v>24</v>
      </c>
      <c r="D47" s="2">
        <v>2017</v>
      </c>
      <c r="E47" s="1">
        <v>15</v>
      </c>
      <c r="F47" s="1"/>
      <c r="H47" s="7" t="s">
        <v>93</v>
      </c>
      <c r="I47" s="2">
        <v>234</v>
      </c>
      <c r="J47" s="2">
        <v>247</v>
      </c>
      <c r="K47" s="2"/>
    </row>
    <row r="48" spans="1:11" x14ac:dyDescent="0.35">
      <c r="A48" s="1" t="s">
        <v>120</v>
      </c>
      <c r="B48" s="1" t="s">
        <v>1</v>
      </c>
      <c r="C48" s="1" t="s">
        <v>25</v>
      </c>
      <c r="D48" s="2">
        <v>2008</v>
      </c>
      <c r="E48" s="1">
        <v>7</v>
      </c>
      <c r="F48" s="1"/>
      <c r="H48" s="7" t="s">
        <v>40</v>
      </c>
      <c r="I48" s="2">
        <v>169</v>
      </c>
      <c r="J48" s="2">
        <v>136</v>
      </c>
      <c r="K48" s="2"/>
    </row>
    <row r="49" spans="1:11" x14ac:dyDescent="0.35">
      <c r="A49" s="1" t="s">
        <v>120</v>
      </c>
      <c r="B49" s="1" t="s">
        <v>1</v>
      </c>
      <c r="C49" s="1" t="s">
        <v>25</v>
      </c>
      <c r="D49" s="2">
        <v>2017</v>
      </c>
      <c r="E49" s="1">
        <v>0</v>
      </c>
      <c r="F49" s="1"/>
      <c r="H49" s="7" t="s">
        <v>51</v>
      </c>
      <c r="I49" s="2">
        <v>132</v>
      </c>
      <c r="J49" s="2">
        <v>143</v>
      </c>
      <c r="K49" s="2"/>
    </row>
    <row r="50" spans="1:11" x14ac:dyDescent="0.35">
      <c r="A50" s="1" t="s">
        <v>120</v>
      </c>
      <c r="B50" s="1" t="s">
        <v>1</v>
      </c>
      <c r="C50" s="1" t="s">
        <v>26</v>
      </c>
      <c r="D50" s="2">
        <v>2008</v>
      </c>
      <c r="E50" s="1">
        <v>10</v>
      </c>
      <c r="F50" s="1"/>
      <c r="H50" s="7" t="s">
        <v>64</v>
      </c>
      <c r="I50" s="2">
        <v>580</v>
      </c>
      <c r="J50" s="2">
        <v>394</v>
      </c>
      <c r="K50" s="2"/>
    </row>
    <row r="51" spans="1:11" x14ac:dyDescent="0.35">
      <c r="A51" s="1" t="s">
        <v>120</v>
      </c>
      <c r="B51" s="1" t="s">
        <v>1</v>
      </c>
      <c r="C51" s="1" t="s">
        <v>26</v>
      </c>
      <c r="D51" s="2">
        <v>2017</v>
      </c>
      <c r="E51" s="1">
        <v>0</v>
      </c>
      <c r="F51" s="1"/>
      <c r="H51" s="7" t="s">
        <v>3</v>
      </c>
      <c r="I51" s="2">
        <v>3272</v>
      </c>
      <c r="J51" s="2">
        <v>2333</v>
      </c>
      <c r="K51" s="2"/>
    </row>
    <row r="52" spans="1:11" x14ac:dyDescent="0.35">
      <c r="A52" s="1" t="s">
        <v>120</v>
      </c>
      <c r="B52" s="1" t="s">
        <v>1</v>
      </c>
      <c r="C52" s="1" t="s">
        <v>27</v>
      </c>
      <c r="D52" s="2">
        <v>2008</v>
      </c>
      <c r="E52" s="1">
        <v>38</v>
      </c>
      <c r="F52" s="1"/>
      <c r="H52" s="7" t="s">
        <v>33</v>
      </c>
      <c r="I52" s="2">
        <v>258</v>
      </c>
      <c r="J52" s="2">
        <v>248</v>
      </c>
      <c r="K52" s="2"/>
    </row>
    <row r="53" spans="1:11" x14ac:dyDescent="0.35">
      <c r="A53" s="1" t="s">
        <v>120</v>
      </c>
      <c r="B53" s="1" t="s">
        <v>1</v>
      </c>
      <c r="C53" s="1" t="s">
        <v>27</v>
      </c>
      <c r="D53" s="2">
        <v>2017</v>
      </c>
      <c r="E53" s="1">
        <v>18</v>
      </c>
      <c r="F53" s="1"/>
      <c r="H53" s="7" t="s">
        <v>52</v>
      </c>
      <c r="I53" s="2">
        <v>142</v>
      </c>
      <c r="J53" s="2">
        <v>126</v>
      </c>
      <c r="K53" s="2"/>
    </row>
    <row r="54" spans="1:11" x14ac:dyDescent="0.35">
      <c r="A54" s="1" t="s">
        <v>120</v>
      </c>
      <c r="B54" s="1" t="s">
        <v>1</v>
      </c>
      <c r="C54" s="1" t="s">
        <v>28</v>
      </c>
      <c r="D54" s="2">
        <v>2008</v>
      </c>
      <c r="E54" s="1">
        <v>37</v>
      </c>
      <c r="F54" s="1"/>
      <c r="H54" s="7" t="s">
        <v>34</v>
      </c>
      <c r="I54" s="2">
        <v>79</v>
      </c>
      <c r="J54" s="2">
        <v>103</v>
      </c>
      <c r="K54" s="2"/>
    </row>
    <row r="55" spans="1:11" x14ac:dyDescent="0.35">
      <c r="A55" s="1" t="s">
        <v>120</v>
      </c>
      <c r="B55" s="1" t="s">
        <v>1</v>
      </c>
      <c r="C55" s="1" t="s">
        <v>28</v>
      </c>
      <c r="D55" s="2">
        <v>2017</v>
      </c>
      <c r="E55" s="1">
        <v>0</v>
      </c>
      <c r="F55" s="1"/>
      <c r="H55" s="7" t="s">
        <v>85</v>
      </c>
      <c r="I55" s="2">
        <v>149</v>
      </c>
      <c r="J55" s="2">
        <v>130</v>
      </c>
      <c r="K55" s="2"/>
    </row>
    <row r="56" spans="1:11" x14ac:dyDescent="0.35">
      <c r="A56" s="1" t="s">
        <v>120</v>
      </c>
      <c r="B56" s="1" t="s">
        <v>1</v>
      </c>
      <c r="C56" s="1" t="s">
        <v>29</v>
      </c>
      <c r="D56" s="2">
        <v>2008</v>
      </c>
      <c r="E56" s="1">
        <v>22</v>
      </c>
      <c r="F56" s="1"/>
      <c r="H56" s="7" t="s">
        <v>41</v>
      </c>
      <c r="I56" s="2">
        <v>290</v>
      </c>
      <c r="J56" s="2">
        <v>309</v>
      </c>
      <c r="K56" s="2"/>
    </row>
    <row r="57" spans="1:11" x14ac:dyDescent="0.35">
      <c r="A57" s="1" t="s">
        <v>120</v>
      </c>
      <c r="B57" s="1" t="s">
        <v>1</v>
      </c>
      <c r="C57" s="1" t="s">
        <v>29</v>
      </c>
      <c r="D57" s="2">
        <v>2017</v>
      </c>
      <c r="E57" s="1">
        <v>6</v>
      </c>
      <c r="F57" s="1"/>
      <c r="H57" s="7" t="s">
        <v>17</v>
      </c>
      <c r="I57" s="2">
        <v>403</v>
      </c>
      <c r="J57" s="2">
        <v>480</v>
      </c>
      <c r="K57" s="2"/>
    </row>
    <row r="58" spans="1:11" x14ac:dyDescent="0.35">
      <c r="A58" s="1" t="s">
        <v>120</v>
      </c>
      <c r="B58" s="1" t="s">
        <v>1</v>
      </c>
      <c r="C58" s="1" t="s">
        <v>30</v>
      </c>
      <c r="D58" s="2">
        <v>2008</v>
      </c>
      <c r="E58" s="1">
        <v>62</v>
      </c>
      <c r="F58" s="1"/>
      <c r="H58" s="7" t="s">
        <v>94</v>
      </c>
      <c r="I58" s="2">
        <v>24</v>
      </c>
      <c r="J58" s="2">
        <v>22</v>
      </c>
      <c r="K58" s="2"/>
    </row>
    <row r="59" spans="1:11" x14ac:dyDescent="0.35">
      <c r="A59" s="1" t="s">
        <v>120</v>
      </c>
      <c r="B59" s="1" t="s">
        <v>1</v>
      </c>
      <c r="C59" s="1" t="s">
        <v>30</v>
      </c>
      <c r="D59" s="2">
        <v>2017</v>
      </c>
      <c r="E59" s="1">
        <v>7</v>
      </c>
      <c r="F59" s="1"/>
      <c r="H59" s="7" t="s">
        <v>95</v>
      </c>
      <c r="I59" s="2">
        <v>263</v>
      </c>
      <c r="J59" s="2">
        <v>254</v>
      </c>
      <c r="K59" s="2"/>
    </row>
    <row r="60" spans="1:11" x14ac:dyDescent="0.35">
      <c r="A60" s="1" t="s">
        <v>120</v>
      </c>
      <c r="B60" s="1" t="s">
        <v>1</v>
      </c>
      <c r="C60" s="1" t="s">
        <v>31</v>
      </c>
      <c r="D60" s="2">
        <v>2008</v>
      </c>
      <c r="E60" s="1">
        <v>29</v>
      </c>
      <c r="F60" s="1"/>
      <c r="H60" s="7" t="s">
        <v>53</v>
      </c>
      <c r="I60" s="2">
        <v>215</v>
      </c>
      <c r="J60" s="2">
        <v>215</v>
      </c>
      <c r="K60" s="2"/>
    </row>
    <row r="61" spans="1:11" x14ac:dyDescent="0.35">
      <c r="A61" s="1" t="s">
        <v>120</v>
      </c>
      <c r="B61" s="1" t="s">
        <v>1</v>
      </c>
      <c r="C61" s="1" t="s">
        <v>31</v>
      </c>
      <c r="D61" s="2">
        <v>2017</v>
      </c>
      <c r="E61" s="1">
        <v>6</v>
      </c>
      <c r="F61" s="1"/>
      <c r="H61" s="7" t="s">
        <v>96</v>
      </c>
      <c r="I61" s="2">
        <v>181</v>
      </c>
      <c r="J61" s="2">
        <v>191</v>
      </c>
      <c r="K61" s="2"/>
    </row>
    <row r="62" spans="1:11" x14ac:dyDescent="0.35">
      <c r="A62" s="1" t="s">
        <v>120</v>
      </c>
      <c r="B62" s="1" t="s">
        <v>1</v>
      </c>
      <c r="C62" s="1" t="s">
        <v>32</v>
      </c>
      <c r="D62" s="2">
        <v>2008</v>
      </c>
      <c r="E62" s="1">
        <v>0</v>
      </c>
      <c r="F62" s="1"/>
      <c r="H62" s="7" t="s">
        <v>74</v>
      </c>
      <c r="I62" s="2">
        <v>259</v>
      </c>
      <c r="J62" s="2">
        <v>244</v>
      </c>
      <c r="K62" s="2"/>
    </row>
    <row r="63" spans="1:11" x14ac:dyDescent="0.35">
      <c r="A63" s="1" t="s">
        <v>120</v>
      </c>
      <c r="B63" s="1" t="s">
        <v>1</v>
      </c>
      <c r="C63" s="1" t="s">
        <v>32</v>
      </c>
      <c r="D63" s="2">
        <v>2017</v>
      </c>
      <c r="E63" s="1">
        <v>0</v>
      </c>
      <c r="F63" s="1"/>
      <c r="H63" s="7" t="s">
        <v>54</v>
      </c>
      <c r="I63" s="2">
        <v>162</v>
      </c>
      <c r="J63" s="2">
        <v>163</v>
      </c>
      <c r="K63" s="2"/>
    </row>
    <row r="64" spans="1:11" x14ac:dyDescent="0.35">
      <c r="A64" s="1" t="s">
        <v>120</v>
      </c>
      <c r="B64" s="1" t="s">
        <v>1</v>
      </c>
      <c r="C64" s="1" t="s">
        <v>33</v>
      </c>
      <c r="D64" s="2">
        <v>2008</v>
      </c>
      <c r="E64" s="1">
        <v>16</v>
      </c>
      <c r="F64" s="1"/>
      <c r="H64" s="7" t="s">
        <v>55</v>
      </c>
      <c r="I64" s="2">
        <v>163</v>
      </c>
      <c r="J64" s="2">
        <v>133</v>
      </c>
      <c r="K64" s="2"/>
    </row>
    <row r="65" spans="1:11" x14ac:dyDescent="0.35">
      <c r="A65" s="1" t="s">
        <v>120</v>
      </c>
      <c r="B65" s="1" t="s">
        <v>1</v>
      </c>
      <c r="C65" s="1" t="s">
        <v>33</v>
      </c>
      <c r="D65" s="2">
        <v>2017</v>
      </c>
      <c r="E65" s="1">
        <v>14</v>
      </c>
      <c r="F65" s="1"/>
      <c r="H65" s="7" t="s">
        <v>42</v>
      </c>
      <c r="I65" s="2">
        <v>417</v>
      </c>
      <c r="J65" s="2">
        <v>331</v>
      </c>
      <c r="K65" s="2"/>
    </row>
    <row r="66" spans="1:11" x14ac:dyDescent="0.35">
      <c r="A66" s="1" t="s">
        <v>120</v>
      </c>
      <c r="B66" s="1" t="s">
        <v>1</v>
      </c>
      <c r="C66" s="1" t="s">
        <v>34</v>
      </c>
      <c r="D66" s="2">
        <v>2008</v>
      </c>
      <c r="E66" s="1">
        <v>0</v>
      </c>
      <c r="F66" s="1"/>
      <c r="H66" s="7" t="s">
        <v>75</v>
      </c>
      <c r="I66" s="2">
        <v>121</v>
      </c>
      <c r="J66" s="2">
        <v>107</v>
      </c>
      <c r="K66" s="2"/>
    </row>
    <row r="67" spans="1:11" x14ac:dyDescent="0.35">
      <c r="A67" s="1" t="s">
        <v>120</v>
      </c>
      <c r="B67" s="1" t="s">
        <v>1</v>
      </c>
      <c r="C67" s="1" t="s">
        <v>34</v>
      </c>
      <c r="D67" s="2">
        <v>2017</v>
      </c>
      <c r="E67" s="1">
        <v>0</v>
      </c>
      <c r="F67" s="1"/>
      <c r="H67" s="7" t="s">
        <v>56</v>
      </c>
      <c r="I67" s="2">
        <v>832</v>
      </c>
      <c r="J67" s="2">
        <v>895</v>
      </c>
      <c r="K67" s="2"/>
    </row>
    <row r="68" spans="1:11" x14ac:dyDescent="0.35">
      <c r="A68" s="1" t="s">
        <v>120</v>
      </c>
      <c r="B68" s="1" t="s">
        <v>1</v>
      </c>
      <c r="C68" s="1" t="s">
        <v>35</v>
      </c>
      <c r="D68" s="2">
        <v>2008</v>
      </c>
      <c r="E68" s="1">
        <v>52</v>
      </c>
      <c r="F68" s="1"/>
      <c r="H68" s="7" t="s">
        <v>43</v>
      </c>
      <c r="I68" s="2">
        <v>192</v>
      </c>
      <c r="J68" s="2">
        <v>170</v>
      </c>
      <c r="K68" s="2"/>
    </row>
    <row r="69" spans="1:11" x14ac:dyDescent="0.35">
      <c r="A69" s="1" t="s">
        <v>120</v>
      </c>
      <c r="B69" s="1" t="s">
        <v>1</v>
      </c>
      <c r="C69" s="1" t="s">
        <v>35</v>
      </c>
      <c r="D69" s="2">
        <v>2017</v>
      </c>
      <c r="E69" s="1">
        <v>43</v>
      </c>
      <c r="F69" s="1"/>
      <c r="H69" s="7" t="s">
        <v>76</v>
      </c>
      <c r="I69" s="2">
        <v>744</v>
      </c>
      <c r="J69" s="2">
        <v>741</v>
      </c>
      <c r="K69" s="2"/>
    </row>
    <row r="70" spans="1:11" x14ac:dyDescent="0.35">
      <c r="A70" s="1" t="s">
        <v>120</v>
      </c>
      <c r="B70" s="1" t="s">
        <v>1</v>
      </c>
      <c r="C70" s="1" t="s">
        <v>36</v>
      </c>
      <c r="D70" s="2">
        <v>2008</v>
      </c>
      <c r="E70" s="1">
        <v>0</v>
      </c>
      <c r="F70" s="1"/>
      <c r="H70" s="7" t="s">
        <v>97</v>
      </c>
      <c r="I70" s="2">
        <v>219</v>
      </c>
      <c r="J70" s="2">
        <v>133</v>
      </c>
      <c r="K70" s="2"/>
    </row>
    <row r="71" spans="1:11" x14ac:dyDescent="0.35">
      <c r="A71" s="1" t="s">
        <v>120</v>
      </c>
      <c r="B71" s="1" t="s">
        <v>1</v>
      </c>
      <c r="C71" s="1" t="s">
        <v>36</v>
      </c>
      <c r="D71" s="2">
        <v>2017</v>
      </c>
      <c r="E71" s="1">
        <v>0</v>
      </c>
      <c r="F71" s="1"/>
      <c r="H71" s="7" t="s">
        <v>86</v>
      </c>
      <c r="I71" s="2">
        <v>421</v>
      </c>
      <c r="J71" s="2">
        <v>304</v>
      </c>
      <c r="K71" s="2"/>
    </row>
    <row r="72" spans="1:11" x14ac:dyDescent="0.35">
      <c r="A72" s="1" t="s">
        <v>120</v>
      </c>
      <c r="B72" s="1" t="s">
        <v>1</v>
      </c>
      <c r="C72" s="1" t="s">
        <v>37</v>
      </c>
      <c r="D72" s="2">
        <v>2008</v>
      </c>
      <c r="E72" s="1">
        <v>1</v>
      </c>
      <c r="F72" s="1"/>
      <c r="H72" s="7" t="s">
        <v>44</v>
      </c>
      <c r="I72" s="2">
        <v>136</v>
      </c>
      <c r="J72" s="2">
        <v>133</v>
      </c>
      <c r="K72" s="2"/>
    </row>
    <row r="73" spans="1:11" x14ac:dyDescent="0.35">
      <c r="A73" s="1" t="s">
        <v>120</v>
      </c>
      <c r="B73" s="1" t="s">
        <v>1</v>
      </c>
      <c r="C73" s="1" t="s">
        <v>37</v>
      </c>
      <c r="D73" s="2">
        <v>2017</v>
      </c>
      <c r="E73" s="1">
        <v>0</v>
      </c>
      <c r="F73" s="1"/>
      <c r="H73" s="7" t="s">
        <v>35</v>
      </c>
      <c r="I73" s="2">
        <v>294</v>
      </c>
      <c r="J73" s="2">
        <v>342</v>
      </c>
      <c r="K73" s="2"/>
    </row>
    <row r="74" spans="1:11" x14ac:dyDescent="0.35">
      <c r="A74" s="1" t="s">
        <v>120</v>
      </c>
      <c r="B74" s="1" t="s">
        <v>1</v>
      </c>
      <c r="C74" s="1" t="s">
        <v>38</v>
      </c>
      <c r="D74" s="2">
        <v>2008</v>
      </c>
      <c r="E74" s="1">
        <v>14</v>
      </c>
      <c r="F74" s="1"/>
      <c r="H74" s="7" t="s">
        <v>30</v>
      </c>
      <c r="I74" s="2">
        <v>332</v>
      </c>
      <c r="J74" s="2">
        <v>406</v>
      </c>
      <c r="K74" s="2"/>
    </row>
    <row r="75" spans="1:11" x14ac:dyDescent="0.35">
      <c r="A75" s="1" t="s">
        <v>120</v>
      </c>
      <c r="B75" s="1" t="s">
        <v>1</v>
      </c>
      <c r="C75" s="1" t="s">
        <v>38</v>
      </c>
      <c r="D75" s="2">
        <v>2017</v>
      </c>
      <c r="E75" s="1">
        <v>6</v>
      </c>
      <c r="F75" s="1"/>
      <c r="H75" s="7" t="s">
        <v>18</v>
      </c>
      <c r="I75" s="2">
        <v>181</v>
      </c>
      <c r="J75" s="2">
        <v>181</v>
      </c>
      <c r="K75" s="2"/>
    </row>
    <row r="76" spans="1:11" x14ac:dyDescent="0.35">
      <c r="A76" s="1" t="s">
        <v>120</v>
      </c>
      <c r="B76" s="1" t="s">
        <v>1</v>
      </c>
      <c r="C76" s="1" t="s">
        <v>39</v>
      </c>
      <c r="D76" s="2">
        <v>2008</v>
      </c>
      <c r="E76" s="1">
        <v>10</v>
      </c>
      <c r="F76" s="1"/>
      <c r="H76" s="7" t="s">
        <v>77</v>
      </c>
      <c r="I76" s="2">
        <v>32</v>
      </c>
      <c r="J76" s="2">
        <v>26</v>
      </c>
      <c r="K76" s="2"/>
    </row>
    <row r="77" spans="1:11" x14ac:dyDescent="0.35">
      <c r="A77" s="1" t="s">
        <v>120</v>
      </c>
      <c r="B77" s="1" t="s">
        <v>1</v>
      </c>
      <c r="C77" s="1" t="s">
        <v>39</v>
      </c>
      <c r="D77" s="2">
        <v>2017</v>
      </c>
      <c r="E77" s="1">
        <v>3</v>
      </c>
      <c r="F77" s="1"/>
      <c r="H77" s="7" t="s">
        <v>78</v>
      </c>
      <c r="I77" s="2">
        <v>550</v>
      </c>
      <c r="J77" s="2">
        <v>422</v>
      </c>
      <c r="K77" s="2"/>
    </row>
    <row r="78" spans="1:11" x14ac:dyDescent="0.35">
      <c r="A78" s="1" t="s">
        <v>120</v>
      </c>
      <c r="B78" s="1" t="s">
        <v>1</v>
      </c>
      <c r="C78" s="1" t="s">
        <v>40</v>
      </c>
      <c r="D78" s="2">
        <v>2008</v>
      </c>
      <c r="E78" s="1">
        <v>20</v>
      </c>
      <c r="F78" s="1"/>
      <c r="H78" s="7" t="s">
        <v>79</v>
      </c>
      <c r="I78" s="2">
        <v>292</v>
      </c>
      <c r="J78" s="2">
        <v>243</v>
      </c>
      <c r="K78" s="2"/>
    </row>
    <row r="79" spans="1:11" x14ac:dyDescent="0.35">
      <c r="A79" s="1" t="s">
        <v>120</v>
      </c>
      <c r="B79" s="1" t="s">
        <v>1</v>
      </c>
      <c r="C79" s="1" t="s">
        <v>40</v>
      </c>
      <c r="D79" s="2">
        <v>2017</v>
      </c>
      <c r="E79" s="1">
        <v>4</v>
      </c>
      <c r="F79" s="1"/>
      <c r="H79" s="7" t="s">
        <v>87</v>
      </c>
      <c r="I79" s="2">
        <v>376</v>
      </c>
      <c r="J79" s="2">
        <v>322</v>
      </c>
      <c r="K79" s="2"/>
    </row>
    <row r="80" spans="1:11" x14ac:dyDescent="0.35">
      <c r="A80" s="1" t="s">
        <v>120</v>
      </c>
      <c r="B80" s="1" t="s">
        <v>1</v>
      </c>
      <c r="C80" s="1" t="s">
        <v>41</v>
      </c>
      <c r="D80" s="2">
        <v>2008</v>
      </c>
      <c r="E80" s="1">
        <v>0</v>
      </c>
      <c r="F80" s="1"/>
      <c r="H80" s="7" t="s">
        <v>45</v>
      </c>
      <c r="I80" s="2">
        <v>370</v>
      </c>
      <c r="J80" s="2">
        <v>342</v>
      </c>
      <c r="K80" s="2"/>
    </row>
    <row r="81" spans="1:11" x14ac:dyDescent="0.35">
      <c r="A81" s="1" t="s">
        <v>120</v>
      </c>
      <c r="B81" s="1" t="s">
        <v>1</v>
      </c>
      <c r="C81" s="1" t="s">
        <v>41</v>
      </c>
      <c r="D81" s="2">
        <v>2017</v>
      </c>
      <c r="E81" s="1">
        <v>0</v>
      </c>
      <c r="F81" s="1"/>
      <c r="H81" s="7" t="s">
        <v>36</v>
      </c>
      <c r="I81" s="2">
        <v>45</v>
      </c>
      <c r="J81" s="2">
        <v>81</v>
      </c>
      <c r="K81" s="2"/>
    </row>
    <row r="82" spans="1:11" x14ac:dyDescent="0.35">
      <c r="A82" s="1" t="s">
        <v>120</v>
      </c>
      <c r="B82" s="1" t="s">
        <v>1</v>
      </c>
      <c r="C82" s="1" t="s">
        <v>42</v>
      </c>
      <c r="D82" s="2">
        <v>2008</v>
      </c>
      <c r="E82" s="1">
        <v>18</v>
      </c>
      <c r="F82" s="1"/>
      <c r="H82" s="7" t="s">
        <v>46</v>
      </c>
      <c r="I82" s="2">
        <v>136</v>
      </c>
      <c r="J82" s="2">
        <v>128</v>
      </c>
      <c r="K82" s="2"/>
    </row>
    <row r="83" spans="1:11" x14ac:dyDescent="0.35">
      <c r="A83" s="1" t="s">
        <v>120</v>
      </c>
      <c r="B83" s="1" t="s">
        <v>1</v>
      </c>
      <c r="C83" s="1" t="s">
        <v>42</v>
      </c>
      <c r="D83" s="2">
        <v>2017</v>
      </c>
      <c r="E83" s="1">
        <v>0</v>
      </c>
      <c r="F83" s="1"/>
      <c r="H83" s="7" t="s">
        <v>47</v>
      </c>
      <c r="I83" s="2">
        <v>117</v>
      </c>
      <c r="J83" s="2">
        <v>103</v>
      </c>
      <c r="K83" s="2"/>
    </row>
    <row r="84" spans="1:11" x14ac:dyDescent="0.35">
      <c r="A84" s="1" t="s">
        <v>120</v>
      </c>
      <c r="B84" s="1" t="s">
        <v>1</v>
      </c>
      <c r="C84" s="1" t="s">
        <v>43</v>
      </c>
      <c r="D84" s="2">
        <v>2008</v>
      </c>
      <c r="E84" s="1">
        <v>5</v>
      </c>
      <c r="F84" s="1"/>
      <c r="H84" s="7" t="s">
        <v>88</v>
      </c>
      <c r="I84" s="2">
        <v>276</v>
      </c>
      <c r="J84" s="2">
        <v>173</v>
      </c>
      <c r="K84" s="2"/>
    </row>
    <row r="85" spans="1:11" x14ac:dyDescent="0.35">
      <c r="A85" s="1" t="s">
        <v>120</v>
      </c>
      <c r="B85" s="1" t="s">
        <v>1</v>
      </c>
      <c r="C85" s="1" t="s">
        <v>43</v>
      </c>
      <c r="D85" s="2">
        <v>2017</v>
      </c>
      <c r="E85" s="1">
        <v>0</v>
      </c>
      <c r="F85" s="1"/>
      <c r="H85" s="7" t="s">
        <v>57</v>
      </c>
      <c r="I85" s="2">
        <v>556</v>
      </c>
      <c r="J85" s="2">
        <v>510</v>
      </c>
      <c r="K85" s="2"/>
    </row>
    <row r="86" spans="1:11" x14ac:dyDescent="0.35">
      <c r="A86" s="1" t="s">
        <v>120</v>
      </c>
      <c r="B86" s="1" t="s">
        <v>1</v>
      </c>
      <c r="C86" s="1" t="s">
        <v>44</v>
      </c>
      <c r="D86" s="2">
        <v>2008</v>
      </c>
      <c r="E86" s="1">
        <v>5</v>
      </c>
      <c r="F86" s="1"/>
      <c r="H86" s="7" t="s">
        <v>80</v>
      </c>
      <c r="I86" s="2">
        <v>168</v>
      </c>
      <c r="J86" s="2">
        <v>168</v>
      </c>
      <c r="K86" s="2"/>
    </row>
    <row r="87" spans="1:11" x14ac:dyDescent="0.35">
      <c r="A87" s="1" t="s">
        <v>120</v>
      </c>
      <c r="B87" s="1" t="s">
        <v>1</v>
      </c>
      <c r="C87" s="1" t="s">
        <v>44</v>
      </c>
      <c r="D87" s="2">
        <v>2017</v>
      </c>
      <c r="E87" s="1">
        <v>0</v>
      </c>
      <c r="F87" s="1"/>
      <c r="H87" s="7" t="s">
        <v>65</v>
      </c>
      <c r="I87" s="2">
        <v>339</v>
      </c>
      <c r="J87" s="2">
        <v>365</v>
      </c>
      <c r="K87" s="2"/>
    </row>
    <row r="88" spans="1:11" x14ac:dyDescent="0.35">
      <c r="A88" s="1" t="s">
        <v>120</v>
      </c>
      <c r="B88" s="1" t="s">
        <v>1</v>
      </c>
      <c r="C88" s="1" t="s">
        <v>45</v>
      </c>
      <c r="D88" s="2">
        <v>2008</v>
      </c>
      <c r="E88" s="1">
        <v>13</v>
      </c>
      <c r="F88" s="1"/>
      <c r="H88" s="7" t="s">
        <v>98</v>
      </c>
      <c r="I88" s="2">
        <v>456</v>
      </c>
      <c r="J88" s="2">
        <v>337</v>
      </c>
      <c r="K88" s="2"/>
    </row>
    <row r="89" spans="1:11" x14ac:dyDescent="0.35">
      <c r="A89" s="1" t="s">
        <v>120</v>
      </c>
      <c r="B89" s="1" t="s">
        <v>1</v>
      </c>
      <c r="C89" s="1" t="s">
        <v>45</v>
      </c>
      <c r="D89" s="2">
        <v>2017</v>
      </c>
      <c r="E89" s="1">
        <v>8</v>
      </c>
      <c r="F89" s="1"/>
      <c r="H89" s="7" t="s">
        <v>66</v>
      </c>
      <c r="I89" s="2">
        <v>314</v>
      </c>
      <c r="J89" s="2">
        <v>266</v>
      </c>
      <c r="K89" s="2"/>
    </row>
    <row r="90" spans="1:11" x14ac:dyDescent="0.35">
      <c r="A90" s="1" t="s">
        <v>120</v>
      </c>
      <c r="B90" s="1" t="s">
        <v>1</v>
      </c>
      <c r="C90" s="1" t="s">
        <v>46</v>
      </c>
      <c r="D90" s="2">
        <v>2008</v>
      </c>
      <c r="E90" s="1">
        <v>0</v>
      </c>
      <c r="F90" s="1"/>
      <c r="H90" s="7" t="s">
        <v>6</v>
      </c>
      <c r="I90" s="2">
        <v>203</v>
      </c>
      <c r="J90" s="2">
        <v>241</v>
      </c>
      <c r="K90" s="2"/>
    </row>
    <row r="91" spans="1:11" x14ac:dyDescent="0.35">
      <c r="A91" s="1" t="s">
        <v>120</v>
      </c>
      <c r="B91" s="1" t="s">
        <v>1</v>
      </c>
      <c r="C91" s="1" t="s">
        <v>46</v>
      </c>
      <c r="D91" s="2">
        <v>2017</v>
      </c>
      <c r="E91" s="1">
        <v>0</v>
      </c>
      <c r="F91" s="1"/>
      <c r="H91" s="7" t="s">
        <v>19</v>
      </c>
      <c r="I91" s="2">
        <v>7</v>
      </c>
      <c r="J91" s="2">
        <v>25</v>
      </c>
      <c r="K91" s="2"/>
    </row>
    <row r="92" spans="1:11" x14ac:dyDescent="0.35">
      <c r="A92" s="1" t="s">
        <v>120</v>
      </c>
      <c r="B92" s="1" t="s">
        <v>1</v>
      </c>
      <c r="C92" s="1" t="s">
        <v>47</v>
      </c>
      <c r="D92" s="2">
        <v>2008</v>
      </c>
      <c r="E92" s="1">
        <v>0</v>
      </c>
      <c r="F92" s="1"/>
      <c r="H92" s="7" t="s">
        <v>67</v>
      </c>
      <c r="I92" s="2">
        <v>370</v>
      </c>
      <c r="J92" s="2">
        <v>299</v>
      </c>
      <c r="K92" s="2"/>
    </row>
    <row r="93" spans="1:11" x14ac:dyDescent="0.35">
      <c r="A93" s="1" t="s">
        <v>120</v>
      </c>
      <c r="B93" s="1" t="s">
        <v>1</v>
      </c>
      <c r="C93" s="1" t="s">
        <v>47</v>
      </c>
      <c r="D93" s="2">
        <v>2017</v>
      </c>
      <c r="E93" s="1">
        <v>0</v>
      </c>
      <c r="F93" s="1"/>
      <c r="H93" s="7" t="s">
        <v>68</v>
      </c>
      <c r="I93" s="2">
        <v>261</v>
      </c>
      <c r="J93" s="2">
        <v>234</v>
      </c>
      <c r="K93" s="2"/>
    </row>
    <row r="94" spans="1:11" x14ac:dyDescent="0.35">
      <c r="A94" s="1" t="s">
        <v>120</v>
      </c>
      <c r="B94" s="1" t="s">
        <v>1</v>
      </c>
      <c r="C94" s="1" t="s">
        <v>48</v>
      </c>
      <c r="D94" s="2">
        <v>2008</v>
      </c>
      <c r="E94" s="1">
        <v>8</v>
      </c>
      <c r="F94" s="1"/>
      <c r="H94" s="7" t="s">
        <v>69</v>
      </c>
      <c r="I94" s="2">
        <v>578</v>
      </c>
      <c r="J94" s="2">
        <v>706</v>
      </c>
      <c r="K94" s="2"/>
    </row>
    <row r="95" spans="1:11" x14ac:dyDescent="0.35">
      <c r="A95" s="1" t="s">
        <v>120</v>
      </c>
      <c r="B95" s="1" t="s">
        <v>1</v>
      </c>
      <c r="C95" s="1" t="s">
        <v>48</v>
      </c>
      <c r="D95" s="2">
        <v>2017</v>
      </c>
      <c r="E95" s="1">
        <v>0</v>
      </c>
      <c r="F95" s="1"/>
      <c r="H95" s="7" t="s">
        <v>99</v>
      </c>
      <c r="I95" s="2">
        <v>300</v>
      </c>
      <c r="J95" s="2">
        <v>322</v>
      </c>
      <c r="K95" s="2"/>
    </row>
    <row r="96" spans="1:11" x14ac:dyDescent="0.35">
      <c r="A96" s="1" t="s">
        <v>120</v>
      </c>
      <c r="B96" s="1" t="s">
        <v>1</v>
      </c>
      <c r="C96" s="1" t="s">
        <v>49</v>
      </c>
      <c r="D96" s="2">
        <v>2008</v>
      </c>
      <c r="E96" s="1">
        <v>2</v>
      </c>
      <c r="F96" s="1"/>
      <c r="H96" s="7" t="s">
        <v>89</v>
      </c>
      <c r="I96" s="2">
        <v>412</v>
      </c>
      <c r="J96" s="2">
        <v>477</v>
      </c>
      <c r="K96" s="2"/>
    </row>
    <row r="97" spans="1:11" x14ac:dyDescent="0.35">
      <c r="A97" s="1" t="s">
        <v>120</v>
      </c>
      <c r="B97" s="1" t="s">
        <v>1</v>
      </c>
      <c r="C97" s="1" t="s">
        <v>49</v>
      </c>
      <c r="D97" s="2">
        <v>2017</v>
      </c>
      <c r="E97" s="1">
        <v>0</v>
      </c>
      <c r="F97" s="1"/>
      <c r="H97" s="7" t="s">
        <v>48</v>
      </c>
      <c r="I97" s="2">
        <v>267</v>
      </c>
      <c r="J97" s="2">
        <v>324</v>
      </c>
      <c r="K97" s="2"/>
    </row>
    <row r="98" spans="1:11" x14ac:dyDescent="0.35">
      <c r="A98" s="1" t="s">
        <v>120</v>
      </c>
      <c r="B98" s="1" t="s">
        <v>1</v>
      </c>
      <c r="C98" s="1" t="s">
        <v>50</v>
      </c>
      <c r="D98" s="2">
        <v>2008</v>
      </c>
      <c r="E98" s="1">
        <v>0</v>
      </c>
      <c r="F98" s="1"/>
      <c r="H98" s="7" t="s">
        <v>58</v>
      </c>
      <c r="I98" s="2">
        <v>85</v>
      </c>
      <c r="J98" s="2">
        <v>79</v>
      </c>
      <c r="K98" s="2"/>
    </row>
    <row r="99" spans="1:11" x14ac:dyDescent="0.35">
      <c r="A99" s="1" t="s">
        <v>120</v>
      </c>
      <c r="B99" s="1" t="s">
        <v>1</v>
      </c>
      <c r="C99" s="1" t="s">
        <v>50</v>
      </c>
      <c r="D99" s="2">
        <v>2017</v>
      </c>
      <c r="E99" s="1">
        <v>0</v>
      </c>
      <c r="F99" s="1"/>
      <c r="H99" s="7" t="s">
        <v>70</v>
      </c>
      <c r="I99" s="2">
        <v>280</v>
      </c>
      <c r="J99" s="2">
        <v>229</v>
      </c>
      <c r="K99" s="2"/>
    </row>
    <row r="100" spans="1:11" x14ac:dyDescent="0.35">
      <c r="A100" s="1" t="s">
        <v>120</v>
      </c>
      <c r="B100" s="1" t="s">
        <v>1</v>
      </c>
      <c r="C100" s="1" t="s">
        <v>51</v>
      </c>
      <c r="D100" s="2">
        <v>2008</v>
      </c>
      <c r="E100" s="1">
        <v>0</v>
      </c>
      <c r="F100" s="1"/>
      <c r="H100" s="7" t="s">
        <v>100</v>
      </c>
      <c r="I100" s="2">
        <v>1165</v>
      </c>
      <c r="J100" s="2">
        <v>1117</v>
      </c>
      <c r="K100" s="2"/>
    </row>
    <row r="101" spans="1:11" x14ac:dyDescent="0.35">
      <c r="A101" s="1" t="s">
        <v>120</v>
      </c>
      <c r="B101" s="1" t="s">
        <v>1</v>
      </c>
      <c r="C101" s="1" t="s">
        <v>51</v>
      </c>
      <c r="D101" s="2">
        <v>2017</v>
      </c>
      <c r="E101" s="1">
        <v>0</v>
      </c>
      <c r="F101" s="1"/>
      <c r="H101" s="7" t="s">
        <v>81</v>
      </c>
      <c r="I101" s="2">
        <v>1448</v>
      </c>
      <c r="J101" s="2">
        <v>1741</v>
      </c>
      <c r="K101" s="2"/>
    </row>
    <row r="102" spans="1:11" x14ac:dyDescent="0.35">
      <c r="A102" s="1" t="s">
        <v>120</v>
      </c>
      <c r="B102" s="1" t="s">
        <v>1</v>
      </c>
      <c r="C102" s="1" t="s">
        <v>52</v>
      </c>
      <c r="D102" s="2">
        <v>2008</v>
      </c>
      <c r="E102" s="1">
        <v>0</v>
      </c>
      <c r="F102" s="1"/>
      <c r="H102" s="7" t="s">
        <v>112</v>
      </c>
      <c r="I102" s="2">
        <v>31306</v>
      </c>
      <c r="J102" s="2">
        <v>29578</v>
      </c>
      <c r="K102" s="2"/>
    </row>
    <row r="103" spans="1:11" x14ac:dyDescent="0.35">
      <c r="A103" s="1" t="s">
        <v>120</v>
      </c>
      <c r="B103" s="1" t="s">
        <v>1</v>
      </c>
      <c r="C103" s="1" t="s">
        <v>52</v>
      </c>
      <c r="D103" s="2">
        <v>2017</v>
      </c>
      <c r="E103" s="1">
        <v>0</v>
      </c>
      <c r="F103" s="1"/>
    </row>
    <row r="104" spans="1:11" x14ac:dyDescent="0.35">
      <c r="A104" s="1" t="s">
        <v>120</v>
      </c>
      <c r="B104" s="1" t="s">
        <v>1</v>
      </c>
      <c r="C104" s="1" t="s">
        <v>53</v>
      </c>
      <c r="D104" s="2">
        <v>2008</v>
      </c>
      <c r="E104" s="1">
        <v>10</v>
      </c>
      <c r="F104" s="1"/>
    </row>
    <row r="105" spans="1:11" x14ac:dyDescent="0.35">
      <c r="A105" s="1" t="s">
        <v>120</v>
      </c>
      <c r="B105" s="1" t="s">
        <v>1</v>
      </c>
      <c r="C105" s="1" t="s">
        <v>53</v>
      </c>
      <c r="D105" s="2">
        <v>2017</v>
      </c>
      <c r="E105" s="1">
        <v>0</v>
      </c>
      <c r="F105" s="1"/>
    </row>
    <row r="106" spans="1:11" x14ac:dyDescent="0.35">
      <c r="A106" s="1" t="s">
        <v>120</v>
      </c>
      <c r="B106" s="1" t="s">
        <v>1</v>
      </c>
      <c r="C106" s="1" t="s">
        <v>54</v>
      </c>
      <c r="D106" s="2">
        <v>2008</v>
      </c>
      <c r="E106" s="1">
        <v>0</v>
      </c>
      <c r="F106" s="1"/>
    </row>
    <row r="107" spans="1:11" x14ac:dyDescent="0.35">
      <c r="A107" s="1" t="s">
        <v>120</v>
      </c>
      <c r="B107" s="1" t="s">
        <v>1</v>
      </c>
      <c r="C107" s="1" t="s">
        <v>54</v>
      </c>
      <c r="D107" s="2">
        <v>2017</v>
      </c>
      <c r="E107" s="1">
        <v>0</v>
      </c>
      <c r="F107" s="1"/>
    </row>
    <row r="108" spans="1:11" x14ac:dyDescent="0.35">
      <c r="A108" s="1" t="s">
        <v>120</v>
      </c>
      <c r="B108" s="1" t="s">
        <v>1</v>
      </c>
      <c r="C108" s="1" t="s">
        <v>55</v>
      </c>
      <c r="D108" s="2">
        <v>2008</v>
      </c>
      <c r="E108" s="1">
        <v>5</v>
      </c>
      <c r="F108" s="1"/>
    </row>
    <row r="109" spans="1:11" x14ac:dyDescent="0.35">
      <c r="A109" s="1" t="s">
        <v>120</v>
      </c>
      <c r="B109" s="1" t="s">
        <v>1</v>
      </c>
      <c r="C109" s="1" t="s">
        <v>55</v>
      </c>
      <c r="D109" s="2">
        <v>2017</v>
      </c>
      <c r="E109" s="1">
        <v>0</v>
      </c>
      <c r="F109" s="1"/>
    </row>
    <row r="110" spans="1:11" x14ac:dyDescent="0.35">
      <c r="A110" s="1" t="s">
        <v>120</v>
      </c>
      <c r="B110" s="1" t="s">
        <v>1</v>
      </c>
      <c r="C110" s="1" t="s">
        <v>56</v>
      </c>
      <c r="D110" s="2">
        <v>2008</v>
      </c>
      <c r="E110" s="1">
        <v>5</v>
      </c>
      <c r="F110" s="1"/>
    </row>
    <row r="111" spans="1:11" x14ac:dyDescent="0.35">
      <c r="A111" s="1" t="s">
        <v>120</v>
      </c>
      <c r="B111" s="1" t="s">
        <v>1</v>
      </c>
      <c r="C111" s="1" t="s">
        <v>56</v>
      </c>
      <c r="D111" s="2">
        <v>2017</v>
      </c>
      <c r="E111" s="1">
        <v>0</v>
      </c>
      <c r="F111" s="1"/>
    </row>
    <row r="112" spans="1:11" x14ac:dyDescent="0.35">
      <c r="A112" s="1" t="s">
        <v>120</v>
      </c>
      <c r="B112" s="1" t="s">
        <v>1</v>
      </c>
      <c r="C112" s="1" t="s">
        <v>57</v>
      </c>
      <c r="D112" s="2">
        <v>2008</v>
      </c>
      <c r="E112" s="1">
        <v>0</v>
      </c>
      <c r="F112" s="1"/>
    </row>
    <row r="113" spans="1:6" x14ac:dyDescent="0.35">
      <c r="A113" s="1" t="s">
        <v>120</v>
      </c>
      <c r="B113" s="1" t="s">
        <v>1</v>
      </c>
      <c r="C113" s="1" t="s">
        <v>57</v>
      </c>
      <c r="D113" s="2">
        <v>2017</v>
      </c>
      <c r="E113" s="1">
        <v>0</v>
      </c>
      <c r="F113" s="1"/>
    </row>
    <row r="114" spans="1:6" x14ac:dyDescent="0.35">
      <c r="A114" s="1" t="s">
        <v>120</v>
      </c>
      <c r="B114" s="1" t="s">
        <v>1</v>
      </c>
      <c r="C114" s="1" t="s">
        <v>58</v>
      </c>
      <c r="D114" s="2">
        <v>2008</v>
      </c>
      <c r="E114" s="1">
        <v>4</v>
      </c>
      <c r="F114" s="1"/>
    </row>
    <row r="115" spans="1:6" x14ac:dyDescent="0.35">
      <c r="A115" s="1" t="s">
        <v>120</v>
      </c>
      <c r="B115" s="1" t="s">
        <v>1</v>
      </c>
      <c r="C115" s="1" t="s">
        <v>58</v>
      </c>
      <c r="D115" s="2">
        <v>2017</v>
      </c>
      <c r="E115" s="1">
        <v>0</v>
      </c>
      <c r="F115" s="1"/>
    </row>
    <row r="116" spans="1:6" x14ac:dyDescent="0.35">
      <c r="A116" s="1" t="s">
        <v>120</v>
      </c>
      <c r="B116" s="1" t="s">
        <v>1</v>
      </c>
      <c r="C116" s="1" t="s">
        <v>59</v>
      </c>
      <c r="D116" s="2">
        <v>2008</v>
      </c>
      <c r="E116" s="1">
        <v>0</v>
      </c>
      <c r="F116" s="1"/>
    </row>
    <row r="117" spans="1:6" x14ac:dyDescent="0.35">
      <c r="A117" s="1" t="s">
        <v>120</v>
      </c>
      <c r="B117" s="1" t="s">
        <v>1</v>
      </c>
      <c r="C117" s="1" t="s">
        <v>59</v>
      </c>
      <c r="D117" s="2">
        <v>2017</v>
      </c>
      <c r="E117" s="1">
        <v>0</v>
      </c>
      <c r="F117" s="1"/>
    </row>
    <row r="118" spans="1:6" x14ac:dyDescent="0.35">
      <c r="A118" s="1" t="s">
        <v>120</v>
      </c>
      <c r="B118" s="1" t="s">
        <v>1</v>
      </c>
      <c r="C118" s="1" t="s">
        <v>60</v>
      </c>
      <c r="D118" s="2">
        <v>2008</v>
      </c>
      <c r="E118" s="1">
        <v>57</v>
      </c>
      <c r="F118" s="1"/>
    </row>
    <row r="119" spans="1:6" x14ac:dyDescent="0.35">
      <c r="A119" s="1" t="s">
        <v>120</v>
      </c>
      <c r="B119" s="1" t="s">
        <v>1</v>
      </c>
      <c r="C119" s="1" t="s">
        <v>60</v>
      </c>
      <c r="D119" s="2">
        <v>2017</v>
      </c>
      <c r="E119" s="1">
        <v>27</v>
      </c>
      <c r="F119" s="1"/>
    </row>
    <row r="120" spans="1:6" x14ac:dyDescent="0.35">
      <c r="A120" s="1" t="s">
        <v>120</v>
      </c>
      <c r="B120" s="1" t="s">
        <v>1</v>
      </c>
      <c r="C120" s="1" t="s">
        <v>61</v>
      </c>
      <c r="D120" s="2">
        <v>2008</v>
      </c>
      <c r="E120" s="1">
        <v>0</v>
      </c>
      <c r="F120" s="1"/>
    </row>
    <row r="121" spans="1:6" x14ac:dyDescent="0.35">
      <c r="A121" s="1" t="s">
        <v>120</v>
      </c>
      <c r="B121" s="1" t="s">
        <v>1</v>
      </c>
      <c r="C121" s="1" t="s">
        <v>61</v>
      </c>
      <c r="D121" s="2">
        <v>2017</v>
      </c>
      <c r="E121" s="1">
        <v>0</v>
      </c>
      <c r="F121" s="1"/>
    </row>
    <row r="122" spans="1:6" x14ac:dyDescent="0.35">
      <c r="A122" s="1" t="s">
        <v>120</v>
      </c>
      <c r="B122" s="1" t="s">
        <v>1</v>
      </c>
      <c r="C122" s="1" t="s">
        <v>62</v>
      </c>
      <c r="D122" s="2">
        <v>2008</v>
      </c>
      <c r="E122" s="1">
        <v>20</v>
      </c>
      <c r="F122" s="1"/>
    </row>
    <row r="123" spans="1:6" x14ac:dyDescent="0.35">
      <c r="A123" s="1" t="s">
        <v>120</v>
      </c>
      <c r="B123" s="1" t="s">
        <v>1</v>
      </c>
      <c r="C123" s="1" t="s">
        <v>62</v>
      </c>
      <c r="D123" s="2">
        <v>2017</v>
      </c>
      <c r="E123" s="1">
        <v>0</v>
      </c>
      <c r="F123" s="1"/>
    </row>
    <row r="124" spans="1:6" x14ac:dyDescent="0.35">
      <c r="A124" s="1" t="s">
        <v>120</v>
      </c>
      <c r="B124" s="1" t="s">
        <v>1</v>
      </c>
      <c r="C124" s="1" t="s">
        <v>63</v>
      </c>
      <c r="D124" s="2">
        <v>2008</v>
      </c>
      <c r="E124" s="1">
        <v>17</v>
      </c>
      <c r="F124" s="1"/>
    </row>
    <row r="125" spans="1:6" x14ac:dyDescent="0.35">
      <c r="A125" s="1" t="s">
        <v>120</v>
      </c>
      <c r="B125" s="1" t="s">
        <v>1</v>
      </c>
      <c r="C125" s="1" t="s">
        <v>63</v>
      </c>
      <c r="D125" s="2">
        <v>2017</v>
      </c>
      <c r="E125" s="1">
        <v>0</v>
      </c>
      <c r="F125" s="1"/>
    </row>
    <row r="126" spans="1:6" x14ac:dyDescent="0.35">
      <c r="A126" s="1" t="s">
        <v>120</v>
      </c>
      <c r="B126" s="1" t="s">
        <v>1</v>
      </c>
      <c r="C126" s="1" t="s">
        <v>64</v>
      </c>
      <c r="D126" s="2">
        <v>2008</v>
      </c>
      <c r="E126" s="1">
        <v>31</v>
      </c>
      <c r="F126" s="1"/>
    </row>
    <row r="127" spans="1:6" x14ac:dyDescent="0.35">
      <c r="A127" s="1" t="s">
        <v>120</v>
      </c>
      <c r="B127" s="1" t="s">
        <v>1</v>
      </c>
      <c r="C127" s="1" t="s">
        <v>64</v>
      </c>
      <c r="D127" s="2">
        <v>2017</v>
      </c>
      <c r="E127" s="1">
        <v>0</v>
      </c>
      <c r="F127" s="1"/>
    </row>
    <row r="128" spans="1:6" x14ac:dyDescent="0.35">
      <c r="A128" s="1" t="s">
        <v>120</v>
      </c>
      <c r="B128" s="1" t="s">
        <v>1</v>
      </c>
      <c r="C128" s="1" t="s">
        <v>65</v>
      </c>
      <c r="D128" s="2">
        <v>2008</v>
      </c>
      <c r="E128" s="1">
        <v>6</v>
      </c>
      <c r="F128" s="1"/>
    </row>
    <row r="129" spans="1:6" x14ac:dyDescent="0.35">
      <c r="A129" s="1" t="s">
        <v>120</v>
      </c>
      <c r="B129" s="1" t="s">
        <v>1</v>
      </c>
      <c r="C129" s="1" t="s">
        <v>65</v>
      </c>
      <c r="D129" s="2">
        <v>2017</v>
      </c>
      <c r="E129" s="1">
        <v>0</v>
      </c>
      <c r="F129" s="1"/>
    </row>
    <row r="130" spans="1:6" x14ac:dyDescent="0.35">
      <c r="A130" s="1" t="s">
        <v>120</v>
      </c>
      <c r="B130" s="1" t="s">
        <v>1</v>
      </c>
      <c r="C130" s="1" t="s">
        <v>66</v>
      </c>
      <c r="D130" s="2">
        <v>2008</v>
      </c>
      <c r="E130" s="1">
        <v>0</v>
      </c>
      <c r="F130" s="1"/>
    </row>
    <row r="131" spans="1:6" x14ac:dyDescent="0.35">
      <c r="A131" s="1" t="s">
        <v>120</v>
      </c>
      <c r="B131" s="1" t="s">
        <v>1</v>
      </c>
      <c r="C131" s="1" t="s">
        <v>66</v>
      </c>
      <c r="D131" s="2">
        <v>2017</v>
      </c>
      <c r="E131" s="1">
        <v>0</v>
      </c>
      <c r="F131" s="1"/>
    </row>
    <row r="132" spans="1:6" x14ac:dyDescent="0.35">
      <c r="A132" s="1" t="s">
        <v>120</v>
      </c>
      <c r="B132" s="1" t="s">
        <v>1</v>
      </c>
      <c r="C132" s="1" t="s">
        <v>67</v>
      </c>
      <c r="D132" s="2">
        <v>2008</v>
      </c>
      <c r="E132" s="1">
        <v>3</v>
      </c>
      <c r="F132" s="1"/>
    </row>
    <row r="133" spans="1:6" x14ac:dyDescent="0.35">
      <c r="A133" s="1" t="s">
        <v>120</v>
      </c>
      <c r="B133" s="1" t="s">
        <v>1</v>
      </c>
      <c r="C133" s="1" t="s">
        <v>67</v>
      </c>
      <c r="D133" s="2">
        <v>2017</v>
      </c>
      <c r="E133" s="1">
        <v>0</v>
      </c>
      <c r="F133" s="1"/>
    </row>
    <row r="134" spans="1:6" x14ac:dyDescent="0.35">
      <c r="A134" s="1" t="s">
        <v>120</v>
      </c>
      <c r="B134" s="1" t="s">
        <v>1</v>
      </c>
      <c r="C134" s="1" t="s">
        <v>68</v>
      </c>
      <c r="D134" s="2">
        <v>2008</v>
      </c>
      <c r="E134" s="1">
        <v>10</v>
      </c>
      <c r="F134" s="1"/>
    </row>
    <row r="135" spans="1:6" x14ac:dyDescent="0.35">
      <c r="A135" s="1" t="s">
        <v>120</v>
      </c>
      <c r="B135" s="1" t="s">
        <v>1</v>
      </c>
      <c r="C135" s="1" t="s">
        <v>68</v>
      </c>
      <c r="D135" s="2">
        <v>2017</v>
      </c>
      <c r="E135" s="1">
        <v>3</v>
      </c>
      <c r="F135" s="1"/>
    </row>
    <row r="136" spans="1:6" x14ac:dyDescent="0.35">
      <c r="A136" s="1" t="s">
        <v>120</v>
      </c>
      <c r="B136" s="1" t="s">
        <v>1</v>
      </c>
      <c r="C136" s="1" t="s">
        <v>69</v>
      </c>
      <c r="D136" s="2">
        <v>2008</v>
      </c>
      <c r="E136" s="1">
        <v>0</v>
      </c>
      <c r="F136" s="1"/>
    </row>
    <row r="137" spans="1:6" x14ac:dyDescent="0.35">
      <c r="A137" s="1" t="s">
        <v>120</v>
      </c>
      <c r="B137" s="1" t="s">
        <v>1</v>
      </c>
      <c r="C137" s="1" t="s">
        <v>69</v>
      </c>
      <c r="D137" s="2">
        <v>2017</v>
      </c>
      <c r="E137" s="1">
        <v>0</v>
      </c>
      <c r="F137" s="1"/>
    </row>
    <row r="138" spans="1:6" x14ac:dyDescent="0.35">
      <c r="A138" s="1" t="s">
        <v>120</v>
      </c>
      <c r="B138" s="1" t="s">
        <v>1</v>
      </c>
      <c r="C138" s="1" t="s">
        <v>70</v>
      </c>
      <c r="D138" s="2">
        <v>2008</v>
      </c>
      <c r="E138" s="1">
        <v>7</v>
      </c>
      <c r="F138" s="1"/>
    </row>
    <row r="139" spans="1:6" x14ac:dyDescent="0.35">
      <c r="A139" s="1" t="s">
        <v>120</v>
      </c>
      <c r="B139" s="1" t="s">
        <v>1</v>
      </c>
      <c r="C139" s="1" t="s">
        <v>70</v>
      </c>
      <c r="D139" s="2">
        <v>2017</v>
      </c>
      <c r="E139" s="1">
        <v>0</v>
      </c>
      <c r="F139" s="1"/>
    </row>
    <row r="140" spans="1:6" x14ac:dyDescent="0.35">
      <c r="A140" s="1" t="s">
        <v>120</v>
      </c>
      <c r="B140" s="1" t="s">
        <v>1</v>
      </c>
      <c r="C140" s="1" t="s">
        <v>71</v>
      </c>
      <c r="D140" s="2">
        <v>2008</v>
      </c>
      <c r="E140" s="1">
        <v>0</v>
      </c>
      <c r="F140" s="1"/>
    </row>
    <row r="141" spans="1:6" x14ac:dyDescent="0.35">
      <c r="A141" s="1" t="s">
        <v>120</v>
      </c>
      <c r="B141" s="1" t="s">
        <v>1</v>
      </c>
      <c r="C141" s="1" t="s">
        <v>71</v>
      </c>
      <c r="D141" s="2">
        <v>2017</v>
      </c>
      <c r="E141" s="1">
        <v>0</v>
      </c>
      <c r="F141" s="1"/>
    </row>
    <row r="142" spans="1:6" x14ac:dyDescent="0.35">
      <c r="A142" s="1" t="s">
        <v>120</v>
      </c>
      <c r="B142" s="1" t="s">
        <v>1</v>
      </c>
      <c r="C142" s="1" t="s">
        <v>72</v>
      </c>
      <c r="D142" s="2">
        <v>2008</v>
      </c>
      <c r="E142" s="1">
        <v>4</v>
      </c>
      <c r="F142" s="1"/>
    </row>
    <row r="143" spans="1:6" x14ac:dyDescent="0.35">
      <c r="A143" s="1" t="s">
        <v>120</v>
      </c>
      <c r="B143" s="1" t="s">
        <v>1</v>
      </c>
      <c r="C143" s="1" t="s">
        <v>72</v>
      </c>
      <c r="D143" s="2">
        <v>2017</v>
      </c>
      <c r="E143" s="1">
        <v>0</v>
      </c>
      <c r="F143" s="1"/>
    </row>
    <row r="144" spans="1:6" x14ac:dyDescent="0.35">
      <c r="A144" s="1" t="s">
        <v>120</v>
      </c>
      <c r="B144" s="1" t="s">
        <v>1</v>
      </c>
      <c r="C144" s="1" t="s">
        <v>73</v>
      </c>
      <c r="D144" s="2">
        <v>2008</v>
      </c>
      <c r="E144" s="1">
        <v>16</v>
      </c>
      <c r="F144" s="1"/>
    </row>
    <row r="145" spans="1:6" x14ac:dyDescent="0.35">
      <c r="A145" s="1" t="s">
        <v>120</v>
      </c>
      <c r="B145" s="1" t="s">
        <v>1</v>
      </c>
      <c r="C145" s="1" t="s">
        <v>73</v>
      </c>
      <c r="D145" s="2">
        <v>2017</v>
      </c>
      <c r="E145" s="1">
        <v>0</v>
      </c>
      <c r="F145" s="1"/>
    </row>
    <row r="146" spans="1:6" x14ac:dyDescent="0.35">
      <c r="A146" s="1" t="s">
        <v>120</v>
      </c>
      <c r="B146" s="1" t="s">
        <v>1</v>
      </c>
      <c r="C146" s="1" t="s">
        <v>74</v>
      </c>
      <c r="D146" s="2">
        <v>2008</v>
      </c>
      <c r="E146" s="1">
        <v>40</v>
      </c>
      <c r="F146" s="1"/>
    </row>
    <row r="147" spans="1:6" x14ac:dyDescent="0.35">
      <c r="A147" s="1" t="s">
        <v>120</v>
      </c>
      <c r="B147" s="1" t="s">
        <v>1</v>
      </c>
      <c r="C147" s="1" t="s">
        <v>74</v>
      </c>
      <c r="D147" s="2">
        <v>2017</v>
      </c>
      <c r="E147" s="1">
        <v>0</v>
      </c>
      <c r="F147" s="1"/>
    </row>
    <row r="148" spans="1:6" x14ac:dyDescent="0.35">
      <c r="A148" s="1" t="s">
        <v>120</v>
      </c>
      <c r="B148" s="1" t="s">
        <v>1</v>
      </c>
      <c r="C148" s="1" t="s">
        <v>75</v>
      </c>
      <c r="D148" s="2">
        <v>2008</v>
      </c>
      <c r="E148" s="1">
        <v>12</v>
      </c>
      <c r="F148" s="1"/>
    </row>
    <row r="149" spans="1:6" x14ac:dyDescent="0.35">
      <c r="A149" s="1" t="s">
        <v>120</v>
      </c>
      <c r="B149" s="1" t="s">
        <v>1</v>
      </c>
      <c r="C149" s="1" t="s">
        <v>75</v>
      </c>
      <c r="D149" s="2">
        <v>2017</v>
      </c>
      <c r="E149" s="1">
        <v>0</v>
      </c>
      <c r="F149" s="1"/>
    </row>
    <row r="150" spans="1:6" x14ac:dyDescent="0.35">
      <c r="A150" s="1" t="s">
        <v>120</v>
      </c>
      <c r="B150" s="1" t="s">
        <v>1</v>
      </c>
      <c r="C150" s="1" t="s">
        <v>76</v>
      </c>
      <c r="D150" s="2">
        <v>2008</v>
      </c>
      <c r="E150" s="1">
        <v>8</v>
      </c>
      <c r="F150" s="1"/>
    </row>
    <row r="151" spans="1:6" x14ac:dyDescent="0.35">
      <c r="A151" s="1" t="s">
        <v>120</v>
      </c>
      <c r="B151" s="1" t="s">
        <v>1</v>
      </c>
      <c r="C151" s="1" t="s">
        <v>76</v>
      </c>
      <c r="D151" s="2">
        <v>2017</v>
      </c>
      <c r="E151" s="1">
        <v>0</v>
      </c>
      <c r="F151" s="1"/>
    </row>
    <row r="152" spans="1:6" x14ac:dyDescent="0.35">
      <c r="A152" s="1" t="s">
        <v>120</v>
      </c>
      <c r="B152" s="1" t="s">
        <v>1</v>
      </c>
      <c r="C152" s="1" t="s">
        <v>77</v>
      </c>
      <c r="D152" s="2">
        <v>2008</v>
      </c>
      <c r="E152" s="1">
        <v>8</v>
      </c>
      <c r="F152" s="1"/>
    </row>
    <row r="153" spans="1:6" x14ac:dyDescent="0.35">
      <c r="A153" s="1" t="s">
        <v>120</v>
      </c>
      <c r="B153" s="1" t="s">
        <v>1</v>
      </c>
      <c r="C153" s="1" t="s">
        <v>77</v>
      </c>
      <c r="D153" s="2">
        <v>2017</v>
      </c>
      <c r="E153" s="1">
        <v>0</v>
      </c>
      <c r="F153" s="1"/>
    </row>
    <row r="154" spans="1:6" x14ac:dyDescent="0.35">
      <c r="A154" s="1" t="s">
        <v>120</v>
      </c>
      <c r="B154" s="1" t="s">
        <v>1</v>
      </c>
      <c r="C154" s="1" t="s">
        <v>78</v>
      </c>
      <c r="D154" s="2">
        <v>2008</v>
      </c>
      <c r="E154" s="1">
        <v>16</v>
      </c>
      <c r="F154" s="1"/>
    </row>
    <row r="155" spans="1:6" x14ac:dyDescent="0.35">
      <c r="A155" s="1" t="s">
        <v>120</v>
      </c>
      <c r="B155" s="1" t="s">
        <v>1</v>
      </c>
      <c r="C155" s="1" t="s">
        <v>78</v>
      </c>
      <c r="D155" s="2">
        <v>2017</v>
      </c>
      <c r="E155" s="1">
        <v>0</v>
      </c>
      <c r="F155" s="1"/>
    </row>
    <row r="156" spans="1:6" x14ac:dyDescent="0.35">
      <c r="A156" s="1" t="s">
        <v>120</v>
      </c>
      <c r="B156" s="1" t="s">
        <v>1</v>
      </c>
      <c r="C156" s="1" t="s">
        <v>79</v>
      </c>
      <c r="D156" s="2">
        <v>2008</v>
      </c>
      <c r="E156" s="1">
        <v>1</v>
      </c>
      <c r="F156" s="1"/>
    </row>
    <row r="157" spans="1:6" x14ac:dyDescent="0.35">
      <c r="A157" s="1" t="s">
        <v>120</v>
      </c>
      <c r="B157" s="1" t="s">
        <v>1</v>
      </c>
      <c r="C157" s="1" t="s">
        <v>79</v>
      </c>
      <c r="D157" s="2">
        <v>2017</v>
      </c>
      <c r="E157" s="1">
        <v>4</v>
      </c>
      <c r="F157" s="1"/>
    </row>
    <row r="158" spans="1:6" x14ac:dyDescent="0.35">
      <c r="A158" s="1" t="s">
        <v>120</v>
      </c>
      <c r="B158" s="1" t="s">
        <v>1</v>
      </c>
      <c r="C158" s="1" t="s">
        <v>80</v>
      </c>
      <c r="D158" s="2">
        <v>2008</v>
      </c>
      <c r="E158" s="1">
        <v>0</v>
      </c>
      <c r="F158" s="1"/>
    </row>
    <row r="159" spans="1:6" x14ac:dyDescent="0.35">
      <c r="A159" s="1" t="s">
        <v>120</v>
      </c>
      <c r="B159" s="1" t="s">
        <v>1</v>
      </c>
      <c r="C159" s="1" t="s">
        <v>80</v>
      </c>
      <c r="D159" s="2">
        <v>2017</v>
      </c>
      <c r="E159" s="1">
        <v>0</v>
      </c>
      <c r="F159" s="1"/>
    </row>
    <row r="160" spans="1:6" x14ac:dyDescent="0.35">
      <c r="A160" s="1" t="s">
        <v>120</v>
      </c>
      <c r="B160" s="1" t="s">
        <v>1</v>
      </c>
      <c r="C160" s="1" t="s">
        <v>81</v>
      </c>
      <c r="D160" s="2">
        <v>2008</v>
      </c>
      <c r="E160" s="1">
        <v>103</v>
      </c>
      <c r="F160" s="1"/>
    </row>
    <row r="161" spans="1:6" x14ac:dyDescent="0.35">
      <c r="A161" s="1" t="s">
        <v>120</v>
      </c>
      <c r="B161" s="1" t="s">
        <v>1</v>
      </c>
      <c r="C161" s="1" t="s">
        <v>81</v>
      </c>
      <c r="D161" s="2">
        <v>2017</v>
      </c>
      <c r="E161" s="1">
        <v>33</v>
      </c>
      <c r="F161" s="1"/>
    </row>
    <row r="162" spans="1:6" x14ac:dyDescent="0.35">
      <c r="A162" s="1" t="s">
        <v>120</v>
      </c>
      <c r="B162" s="1" t="s">
        <v>1</v>
      </c>
      <c r="C162" s="1" t="s">
        <v>82</v>
      </c>
      <c r="D162" s="2">
        <v>2008</v>
      </c>
      <c r="E162" s="1">
        <v>51</v>
      </c>
      <c r="F162" s="1"/>
    </row>
    <row r="163" spans="1:6" x14ac:dyDescent="0.35">
      <c r="A163" s="1" t="s">
        <v>120</v>
      </c>
      <c r="B163" s="1" t="s">
        <v>1</v>
      </c>
      <c r="C163" s="1" t="s">
        <v>82</v>
      </c>
      <c r="D163" s="2">
        <v>2017</v>
      </c>
      <c r="E163" s="1">
        <v>0</v>
      </c>
      <c r="F163" s="1"/>
    </row>
    <row r="164" spans="1:6" x14ac:dyDescent="0.35">
      <c r="A164" s="1" t="s">
        <v>120</v>
      </c>
      <c r="B164" s="1" t="s">
        <v>1</v>
      </c>
      <c r="C164" s="1" t="s">
        <v>83</v>
      </c>
      <c r="D164" s="2">
        <v>2008</v>
      </c>
      <c r="E164" s="1">
        <v>4</v>
      </c>
      <c r="F164" s="1"/>
    </row>
    <row r="165" spans="1:6" x14ac:dyDescent="0.35">
      <c r="A165" s="1" t="s">
        <v>120</v>
      </c>
      <c r="B165" s="1" t="s">
        <v>1</v>
      </c>
      <c r="C165" s="1" t="s">
        <v>83</v>
      </c>
      <c r="D165" s="2">
        <v>2017</v>
      </c>
      <c r="E165" s="1">
        <v>0</v>
      </c>
      <c r="F165" s="1"/>
    </row>
    <row r="166" spans="1:6" x14ac:dyDescent="0.35">
      <c r="A166" s="1" t="s">
        <v>120</v>
      </c>
      <c r="B166" s="1" t="s">
        <v>1</v>
      </c>
      <c r="C166" s="1" t="s">
        <v>84</v>
      </c>
      <c r="D166" s="2">
        <v>2008</v>
      </c>
      <c r="E166" s="1">
        <v>4</v>
      </c>
      <c r="F166" s="1"/>
    </row>
    <row r="167" spans="1:6" x14ac:dyDescent="0.35">
      <c r="A167" s="1" t="s">
        <v>120</v>
      </c>
      <c r="B167" s="1" t="s">
        <v>1</v>
      </c>
      <c r="C167" s="1" t="s">
        <v>84</v>
      </c>
      <c r="D167" s="2">
        <v>2017</v>
      </c>
      <c r="E167" s="1">
        <v>0</v>
      </c>
      <c r="F167" s="1"/>
    </row>
    <row r="168" spans="1:6" x14ac:dyDescent="0.35">
      <c r="A168" s="1" t="s">
        <v>120</v>
      </c>
      <c r="B168" s="1" t="s">
        <v>1</v>
      </c>
      <c r="C168" s="1" t="s">
        <v>85</v>
      </c>
      <c r="D168" s="2">
        <v>2008</v>
      </c>
      <c r="E168" s="1">
        <v>4</v>
      </c>
      <c r="F168" s="1"/>
    </row>
    <row r="169" spans="1:6" x14ac:dyDescent="0.35">
      <c r="A169" s="1" t="s">
        <v>120</v>
      </c>
      <c r="B169" s="1" t="s">
        <v>1</v>
      </c>
      <c r="C169" s="1" t="s">
        <v>85</v>
      </c>
      <c r="D169" s="2">
        <v>2017</v>
      </c>
      <c r="E169" s="1">
        <v>3</v>
      </c>
      <c r="F169" s="1"/>
    </row>
    <row r="170" spans="1:6" x14ac:dyDescent="0.35">
      <c r="A170" s="1" t="s">
        <v>120</v>
      </c>
      <c r="B170" s="1" t="s">
        <v>1</v>
      </c>
      <c r="C170" s="1" t="s">
        <v>86</v>
      </c>
      <c r="D170" s="2">
        <v>2008</v>
      </c>
      <c r="E170" s="1">
        <v>0</v>
      </c>
      <c r="F170" s="1"/>
    </row>
    <row r="171" spans="1:6" x14ac:dyDescent="0.35">
      <c r="A171" s="1" t="s">
        <v>120</v>
      </c>
      <c r="B171" s="1" t="s">
        <v>1</v>
      </c>
      <c r="C171" s="1" t="s">
        <v>86</v>
      </c>
      <c r="D171" s="2">
        <v>2017</v>
      </c>
      <c r="E171" s="1">
        <v>0</v>
      </c>
      <c r="F171" s="1"/>
    </row>
    <row r="172" spans="1:6" x14ac:dyDescent="0.35">
      <c r="A172" s="1" t="s">
        <v>120</v>
      </c>
      <c r="B172" s="1" t="s">
        <v>1</v>
      </c>
      <c r="C172" s="1" t="s">
        <v>87</v>
      </c>
      <c r="D172" s="2">
        <v>2008</v>
      </c>
      <c r="E172" s="1">
        <v>0</v>
      </c>
      <c r="F172" s="1"/>
    </row>
    <row r="173" spans="1:6" x14ac:dyDescent="0.35">
      <c r="A173" s="1" t="s">
        <v>120</v>
      </c>
      <c r="B173" s="1" t="s">
        <v>1</v>
      </c>
      <c r="C173" s="1" t="s">
        <v>87</v>
      </c>
      <c r="D173" s="2">
        <v>2017</v>
      </c>
      <c r="E173" s="1">
        <v>0</v>
      </c>
      <c r="F173" s="1"/>
    </row>
    <row r="174" spans="1:6" x14ac:dyDescent="0.35">
      <c r="A174" s="1" t="s">
        <v>120</v>
      </c>
      <c r="B174" s="1" t="s">
        <v>1</v>
      </c>
      <c r="C174" s="1" t="s">
        <v>88</v>
      </c>
      <c r="D174" s="2">
        <v>2008</v>
      </c>
      <c r="E174" s="1">
        <v>36</v>
      </c>
      <c r="F174" s="1"/>
    </row>
    <row r="175" spans="1:6" x14ac:dyDescent="0.35">
      <c r="A175" s="1" t="s">
        <v>120</v>
      </c>
      <c r="B175" s="1" t="s">
        <v>1</v>
      </c>
      <c r="C175" s="1" t="s">
        <v>88</v>
      </c>
      <c r="D175" s="2">
        <v>2017</v>
      </c>
      <c r="E175" s="1">
        <v>7</v>
      </c>
      <c r="F175" s="1"/>
    </row>
    <row r="176" spans="1:6" x14ac:dyDescent="0.35">
      <c r="A176" s="1" t="s">
        <v>120</v>
      </c>
      <c r="B176" s="1" t="s">
        <v>1</v>
      </c>
      <c r="C176" s="1" t="s">
        <v>89</v>
      </c>
      <c r="D176" s="2">
        <v>2008</v>
      </c>
      <c r="E176" s="1">
        <v>4</v>
      </c>
      <c r="F176" s="1"/>
    </row>
    <row r="177" spans="1:6" x14ac:dyDescent="0.35">
      <c r="A177" s="1" t="s">
        <v>120</v>
      </c>
      <c r="B177" s="1" t="s">
        <v>1</v>
      </c>
      <c r="C177" s="1" t="s">
        <v>89</v>
      </c>
      <c r="D177" s="2">
        <v>2017</v>
      </c>
      <c r="E177" s="1">
        <v>0</v>
      </c>
      <c r="F177" s="1"/>
    </row>
    <row r="178" spans="1:6" x14ac:dyDescent="0.35">
      <c r="A178" s="1" t="s">
        <v>120</v>
      </c>
      <c r="B178" s="1" t="s">
        <v>1</v>
      </c>
      <c r="C178" s="1" t="s">
        <v>90</v>
      </c>
      <c r="D178" s="2">
        <v>2008</v>
      </c>
      <c r="E178" s="1">
        <v>39</v>
      </c>
      <c r="F178" s="1"/>
    </row>
    <row r="179" spans="1:6" x14ac:dyDescent="0.35">
      <c r="A179" s="1" t="s">
        <v>120</v>
      </c>
      <c r="B179" s="1" t="s">
        <v>1</v>
      </c>
      <c r="C179" s="1" t="s">
        <v>90</v>
      </c>
      <c r="D179" s="2">
        <v>2017</v>
      </c>
      <c r="E179" s="1">
        <v>13</v>
      </c>
      <c r="F179" s="1"/>
    </row>
    <row r="180" spans="1:6" x14ac:dyDescent="0.35">
      <c r="A180" s="1" t="s">
        <v>120</v>
      </c>
      <c r="B180" s="1" t="s">
        <v>1</v>
      </c>
      <c r="C180" s="1" t="s">
        <v>91</v>
      </c>
      <c r="D180" s="2">
        <v>2008</v>
      </c>
      <c r="E180" s="1">
        <v>0</v>
      </c>
      <c r="F180" s="1"/>
    </row>
    <row r="181" spans="1:6" x14ac:dyDescent="0.35">
      <c r="A181" s="1" t="s">
        <v>120</v>
      </c>
      <c r="B181" s="1" t="s">
        <v>1</v>
      </c>
      <c r="C181" s="1" t="s">
        <v>91</v>
      </c>
      <c r="D181" s="2">
        <v>2017</v>
      </c>
      <c r="E181" s="1">
        <v>0</v>
      </c>
      <c r="F181" s="1"/>
    </row>
    <row r="182" spans="1:6" x14ac:dyDescent="0.35">
      <c r="A182" s="1" t="s">
        <v>120</v>
      </c>
      <c r="B182" s="1" t="s">
        <v>1</v>
      </c>
      <c r="C182" s="1" t="s">
        <v>92</v>
      </c>
      <c r="D182" s="2">
        <v>2008</v>
      </c>
      <c r="E182" s="1">
        <v>7</v>
      </c>
      <c r="F182" s="1"/>
    </row>
    <row r="183" spans="1:6" x14ac:dyDescent="0.35">
      <c r="A183" s="1" t="s">
        <v>120</v>
      </c>
      <c r="B183" s="1" t="s">
        <v>1</v>
      </c>
      <c r="C183" s="1" t="s">
        <v>92</v>
      </c>
      <c r="D183" s="2">
        <v>2017</v>
      </c>
      <c r="E183" s="1">
        <v>0</v>
      </c>
      <c r="F183" s="1"/>
    </row>
    <row r="184" spans="1:6" x14ac:dyDescent="0.35">
      <c r="A184" s="1" t="s">
        <v>120</v>
      </c>
      <c r="B184" s="1" t="s">
        <v>1</v>
      </c>
      <c r="C184" s="1" t="s">
        <v>93</v>
      </c>
      <c r="D184" s="2">
        <v>2008</v>
      </c>
      <c r="E184" s="1">
        <v>16</v>
      </c>
      <c r="F184" s="1"/>
    </row>
    <row r="185" spans="1:6" x14ac:dyDescent="0.35">
      <c r="A185" s="1" t="s">
        <v>120</v>
      </c>
      <c r="B185" s="1" t="s">
        <v>1</v>
      </c>
      <c r="C185" s="1" t="s">
        <v>93</v>
      </c>
      <c r="D185" s="2">
        <v>2017</v>
      </c>
      <c r="E185" s="1">
        <v>10</v>
      </c>
      <c r="F185" s="1"/>
    </row>
    <row r="186" spans="1:6" x14ac:dyDescent="0.35">
      <c r="A186" s="1" t="s">
        <v>120</v>
      </c>
      <c r="B186" s="1" t="s">
        <v>1</v>
      </c>
      <c r="C186" s="1" t="s">
        <v>94</v>
      </c>
      <c r="D186" s="2">
        <v>2008</v>
      </c>
      <c r="E186" s="1">
        <v>3</v>
      </c>
      <c r="F186" s="1"/>
    </row>
    <row r="187" spans="1:6" x14ac:dyDescent="0.35">
      <c r="A187" s="1" t="s">
        <v>120</v>
      </c>
      <c r="B187" s="1" t="s">
        <v>1</v>
      </c>
      <c r="C187" s="1" t="s">
        <v>94</v>
      </c>
      <c r="D187" s="2">
        <v>2017</v>
      </c>
      <c r="E187" s="1">
        <v>0</v>
      </c>
      <c r="F187" s="1"/>
    </row>
    <row r="188" spans="1:6" x14ac:dyDescent="0.35">
      <c r="A188" s="1" t="s">
        <v>120</v>
      </c>
      <c r="B188" s="1" t="s">
        <v>1</v>
      </c>
      <c r="C188" s="1" t="s">
        <v>95</v>
      </c>
      <c r="D188" s="2">
        <v>2008</v>
      </c>
      <c r="E188" s="1">
        <v>0</v>
      </c>
      <c r="F188" s="1"/>
    </row>
    <row r="189" spans="1:6" x14ac:dyDescent="0.35">
      <c r="A189" s="1" t="s">
        <v>120</v>
      </c>
      <c r="B189" s="1" t="s">
        <v>1</v>
      </c>
      <c r="C189" s="1" t="s">
        <v>95</v>
      </c>
      <c r="D189" s="2">
        <v>2017</v>
      </c>
      <c r="E189" s="1">
        <v>0</v>
      </c>
      <c r="F189" s="1"/>
    </row>
    <row r="190" spans="1:6" x14ac:dyDescent="0.35">
      <c r="A190" s="1" t="s">
        <v>120</v>
      </c>
      <c r="B190" s="1" t="s">
        <v>1</v>
      </c>
      <c r="C190" s="1" t="s">
        <v>96</v>
      </c>
      <c r="D190" s="2">
        <v>2008</v>
      </c>
      <c r="E190" s="1">
        <v>0</v>
      </c>
      <c r="F190" s="1"/>
    </row>
    <row r="191" spans="1:6" x14ac:dyDescent="0.35">
      <c r="A191" s="1" t="s">
        <v>120</v>
      </c>
      <c r="B191" s="1" t="s">
        <v>1</v>
      </c>
      <c r="C191" s="1" t="s">
        <v>96</v>
      </c>
      <c r="D191" s="2">
        <v>2017</v>
      </c>
      <c r="E191" s="1">
        <v>0</v>
      </c>
      <c r="F191" s="1"/>
    </row>
    <row r="192" spans="1:6" x14ac:dyDescent="0.35">
      <c r="A192" s="1" t="s">
        <v>120</v>
      </c>
      <c r="B192" s="1" t="s">
        <v>1</v>
      </c>
      <c r="C192" s="1" t="s">
        <v>97</v>
      </c>
      <c r="D192" s="2">
        <v>2008</v>
      </c>
      <c r="E192" s="1">
        <v>14</v>
      </c>
      <c r="F192" s="1"/>
    </row>
    <row r="193" spans="1:6" x14ac:dyDescent="0.35">
      <c r="A193" s="1" t="s">
        <v>120</v>
      </c>
      <c r="B193" s="1" t="s">
        <v>1</v>
      </c>
      <c r="C193" s="1" t="s">
        <v>97</v>
      </c>
      <c r="D193" s="2">
        <v>2017</v>
      </c>
      <c r="E193" s="1">
        <v>0</v>
      </c>
      <c r="F193" s="1"/>
    </row>
    <row r="194" spans="1:6" x14ac:dyDescent="0.35">
      <c r="A194" s="1" t="s">
        <v>120</v>
      </c>
      <c r="B194" s="1" t="s">
        <v>1</v>
      </c>
      <c r="C194" s="1" t="s">
        <v>98</v>
      </c>
      <c r="D194" s="2">
        <v>2008</v>
      </c>
      <c r="E194" s="1">
        <v>22</v>
      </c>
      <c r="F194" s="1"/>
    </row>
    <row r="195" spans="1:6" x14ac:dyDescent="0.35">
      <c r="A195" s="1" t="s">
        <v>120</v>
      </c>
      <c r="B195" s="1" t="s">
        <v>1</v>
      </c>
      <c r="C195" s="1" t="s">
        <v>98</v>
      </c>
      <c r="D195" s="2">
        <v>2017</v>
      </c>
      <c r="E195" s="1">
        <v>0</v>
      </c>
      <c r="F195" s="1"/>
    </row>
    <row r="196" spans="1:6" x14ac:dyDescent="0.35">
      <c r="A196" s="1" t="s">
        <v>120</v>
      </c>
      <c r="B196" s="1" t="s">
        <v>1</v>
      </c>
      <c r="C196" s="1" t="s">
        <v>99</v>
      </c>
      <c r="D196" s="2">
        <v>2008</v>
      </c>
      <c r="E196" s="1">
        <v>0</v>
      </c>
      <c r="F196" s="1"/>
    </row>
    <row r="197" spans="1:6" x14ac:dyDescent="0.35">
      <c r="A197" s="1" t="s">
        <v>120</v>
      </c>
      <c r="B197" s="1" t="s">
        <v>1</v>
      </c>
      <c r="C197" s="1" t="s">
        <v>99</v>
      </c>
      <c r="D197" s="2">
        <v>2017</v>
      </c>
      <c r="E197" s="1">
        <v>0</v>
      </c>
      <c r="F197" s="1"/>
    </row>
    <row r="198" spans="1:6" x14ac:dyDescent="0.35">
      <c r="A198" s="1" t="s">
        <v>120</v>
      </c>
      <c r="B198" s="1" t="s">
        <v>1</v>
      </c>
      <c r="C198" s="1" t="s">
        <v>100</v>
      </c>
      <c r="D198" s="2">
        <v>2008</v>
      </c>
      <c r="E198" s="1">
        <v>53</v>
      </c>
      <c r="F198" s="1"/>
    </row>
    <row r="199" spans="1:6" x14ac:dyDescent="0.35">
      <c r="A199" s="1" t="s">
        <v>120</v>
      </c>
      <c r="B199" s="1" t="s">
        <v>1</v>
      </c>
      <c r="C199" s="1" t="s">
        <v>100</v>
      </c>
      <c r="D199" s="2">
        <v>2017</v>
      </c>
      <c r="E199" s="1">
        <v>21</v>
      </c>
      <c r="F199" s="1"/>
    </row>
    <row r="200" spans="1:6" x14ac:dyDescent="0.35">
      <c r="A200" s="1" t="s">
        <v>120</v>
      </c>
      <c r="B200" s="1" t="s">
        <v>101</v>
      </c>
      <c r="C200" s="1" t="s">
        <v>2</v>
      </c>
      <c r="D200" s="2">
        <v>2008</v>
      </c>
      <c r="E200" s="1">
        <v>2419</v>
      </c>
    </row>
    <row r="201" spans="1:6" x14ac:dyDescent="0.35">
      <c r="A201" s="1" t="s">
        <v>120</v>
      </c>
      <c r="B201" s="1" t="s">
        <v>101</v>
      </c>
      <c r="C201" s="1" t="s">
        <v>2</v>
      </c>
      <c r="D201" s="2">
        <v>2017</v>
      </c>
      <c r="E201" s="1">
        <v>781</v>
      </c>
    </row>
    <row r="202" spans="1:6" x14ac:dyDescent="0.35">
      <c r="A202" s="1" t="s">
        <v>120</v>
      </c>
      <c r="B202" s="1" t="s">
        <v>101</v>
      </c>
      <c r="C202" s="1" t="s">
        <v>3</v>
      </c>
      <c r="D202" s="2">
        <v>2008</v>
      </c>
      <c r="E202" s="1">
        <v>664</v>
      </c>
    </row>
    <row r="203" spans="1:6" x14ac:dyDescent="0.35">
      <c r="A203" s="1" t="s">
        <v>120</v>
      </c>
      <c r="B203" s="1" t="s">
        <v>101</v>
      </c>
      <c r="C203" s="1" t="s">
        <v>3</v>
      </c>
      <c r="D203" s="2">
        <v>2017</v>
      </c>
      <c r="E203" s="1">
        <v>281</v>
      </c>
    </row>
    <row r="204" spans="1:6" x14ac:dyDescent="0.35">
      <c r="A204" s="1" t="s">
        <v>120</v>
      </c>
      <c r="B204" s="1" t="s">
        <v>101</v>
      </c>
      <c r="C204" s="1" t="s">
        <v>4</v>
      </c>
      <c r="D204" s="2">
        <v>2008</v>
      </c>
      <c r="E204" s="1">
        <v>162</v>
      </c>
    </row>
    <row r="205" spans="1:6" x14ac:dyDescent="0.35">
      <c r="A205" s="1" t="s">
        <v>120</v>
      </c>
      <c r="B205" s="1" t="s">
        <v>101</v>
      </c>
      <c r="C205" s="1" t="s">
        <v>4</v>
      </c>
      <c r="D205" s="2">
        <v>2017</v>
      </c>
      <c r="E205" s="1">
        <v>82</v>
      </c>
    </row>
    <row r="206" spans="1:6" x14ac:dyDescent="0.35">
      <c r="A206" s="1" t="s">
        <v>120</v>
      </c>
      <c r="B206" s="1" t="s">
        <v>101</v>
      </c>
      <c r="C206" s="1" t="s">
        <v>5</v>
      </c>
      <c r="D206" s="2">
        <v>2008</v>
      </c>
      <c r="E206" s="1">
        <v>9</v>
      </c>
    </row>
    <row r="207" spans="1:6" x14ac:dyDescent="0.35">
      <c r="A207" s="1" t="s">
        <v>120</v>
      </c>
      <c r="B207" s="1" t="s">
        <v>101</v>
      </c>
      <c r="C207" s="1" t="s">
        <v>5</v>
      </c>
      <c r="D207" s="2">
        <v>2017</v>
      </c>
      <c r="E207" s="1">
        <v>0</v>
      </c>
    </row>
    <row r="208" spans="1:6" x14ac:dyDescent="0.35">
      <c r="A208" s="1" t="s">
        <v>120</v>
      </c>
      <c r="B208" s="1" t="s">
        <v>101</v>
      </c>
      <c r="C208" s="1" t="s">
        <v>6</v>
      </c>
      <c r="D208" s="2">
        <v>2008</v>
      </c>
      <c r="E208" s="1">
        <v>72</v>
      </c>
    </row>
    <row r="209" spans="1:5" x14ac:dyDescent="0.35">
      <c r="A209" s="1" t="s">
        <v>120</v>
      </c>
      <c r="B209" s="1" t="s">
        <v>101</v>
      </c>
      <c r="C209" s="1" t="s">
        <v>6</v>
      </c>
      <c r="D209" s="2">
        <v>2017</v>
      </c>
      <c r="E209" s="1">
        <v>62</v>
      </c>
    </row>
    <row r="210" spans="1:5" x14ac:dyDescent="0.35">
      <c r="A210" s="1" t="s">
        <v>120</v>
      </c>
      <c r="B210" s="1" t="s">
        <v>101</v>
      </c>
      <c r="C210" s="1" t="s">
        <v>7</v>
      </c>
      <c r="D210" s="2">
        <v>2008</v>
      </c>
      <c r="E210" s="1">
        <v>7</v>
      </c>
    </row>
    <row r="211" spans="1:5" x14ac:dyDescent="0.35">
      <c r="A211" s="1" t="s">
        <v>120</v>
      </c>
      <c r="B211" s="1" t="s">
        <v>101</v>
      </c>
      <c r="C211" s="1" t="s">
        <v>7</v>
      </c>
      <c r="D211" s="2">
        <v>2017</v>
      </c>
      <c r="E211" s="1">
        <v>0</v>
      </c>
    </row>
    <row r="212" spans="1:5" x14ac:dyDescent="0.35">
      <c r="A212" s="1" t="s">
        <v>120</v>
      </c>
      <c r="B212" s="1" t="s">
        <v>101</v>
      </c>
      <c r="C212" s="1" t="s">
        <v>8</v>
      </c>
      <c r="D212" s="2">
        <v>2008</v>
      </c>
      <c r="E212" s="1">
        <v>0</v>
      </c>
    </row>
    <row r="213" spans="1:5" x14ac:dyDescent="0.35">
      <c r="A213" s="1" t="s">
        <v>120</v>
      </c>
      <c r="B213" s="1" t="s">
        <v>101</v>
      </c>
      <c r="C213" s="1" t="s">
        <v>8</v>
      </c>
      <c r="D213" s="2">
        <v>2017</v>
      </c>
      <c r="E213" s="1">
        <v>0</v>
      </c>
    </row>
    <row r="214" spans="1:5" x14ac:dyDescent="0.35">
      <c r="A214" s="1" t="s">
        <v>120</v>
      </c>
      <c r="B214" s="1" t="s">
        <v>101</v>
      </c>
      <c r="C214" s="1" t="s">
        <v>9</v>
      </c>
      <c r="D214" s="2">
        <v>2008</v>
      </c>
      <c r="E214" s="1">
        <v>0</v>
      </c>
    </row>
    <row r="215" spans="1:5" x14ac:dyDescent="0.35">
      <c r="A215" s="1" t="s">
        <v>120</v>
      </c>
      <c r="B215" s="1" t="s">
        <v>101</v>
      </c>
      <c r="C215" s="1" t="s">
        <v>9</v>
      </c>
      <c r="D215" s="2">
        <v>2017</v>
      </c>
      <c r="E215" s="1">
        <v>0</v>
      </c>
    </row>
    <row r="216" spans="1:5" x14ac:dyDescent="0.35">
      <c r="A216" s="1" t="s">
        <v>120</v>
      </c>
      <c r="B216" s="1" t="s">
        <v>101</v>
      </c>
      <c r="C216" s="1" t="s">
        <v>10</v>
      </c>
      <c r="D216" s="2">
        <v>2008</v>
      </c>
      <c r="E216" s="1">
        <v>96</v>
      </c>
    </row>
    <row r="217" spans="1:5" x14ac:dyDescent="0.35">
      <c r="A217" s="1" t="s">
        <v>120</v>
      </c>
      <c r="B217" s="1" t="s">
        <v>101</v>
      </c>
      <c r="C217" s="1" t="s">
        <v>10</v>
      </c>
      <c r="D217" s="2">
        <v>2017</v>
      </c>
      <c r="E217" s="1">
        <v>9</v>
      </c>
    </row>
    <row r="218" spans="1:5" x14ac:dyDescent="0.35">
      <c r="A218" s="1" t="s">
        <v>120</v>
      </c>
      <c r="B218" s="1" t="s">
        <v>101</v>
      </c>
      <c r="C218" s="1" t="s">
        <v>11</v>
      </c>
      <c r="D218" s="2">
        <v>2008</v>
      </c>
      <c r="E218" s="1">
        <v>27</v>
      </c>
    </row>
    <row r="219" spans="1:5" x14ac:dyDescent="0.35">
      <c r="A219" s="1" t="s">
        <v>120</v>
      </c>
      <c r="B219" s="1" t="s">
        <v>101</v>
      </c>
      <c r="C219" s="1" t="s">
        <v>11</v>
      </c>
      <c r="D219" s="2">
        <v>2017</v>
      </c>
      <c r="E219" s="1">
        <v>0</v>
      </c>
    </row>
    <row r="220" spans="1:5" x14ac:dyDescent="0.35">
      <c r="A220" s="1" t="s">
        <v>120</v>
      </c>
      <c r="B220" s="1" t="s">
        <v>101</v>
      </c>
      <c r="C220" s="1" t="s">
        <v>12</v>
      </c>
      <c r="D220" s="2">
        <v>2008</v>
      </c>
      <c r="E220" s="1">
        <v>10</v>
      </c>
    </row>
    <row r="221" spans="1:5" x14ac:dyDescent="0.35">
      <c r="A221" s="1" t="s">
        <v>120</v>
      </c>
      <c r="B221" s="1" t="s">
        <v>101</v>
      </c>
      <c r="C221" s="1" t="s">
        <v>12</v>
      </c>
      <c r="D221" s="2">
        <v>2017</v>
      </c>
      <c r="E221" s="1">
        <v>15</v>
      </c>
    </row>
    <row r="222" spans="1:5" x14ac:dyDescent="0.35">
      <c r="A222" s="1" t="s">
        <v>120</v>
      </c>
      <c r="B222" s="1" t="s">
        <v>101</v>
      </c>
      <c r="C222" s="1" t="s">
        <v>13</v>
      </c>
      <c r="D222" s="2">
        <v>2008</v>
      </c>
      <c r="E222" s="1">
        <v>0</v>
      </c>
    </row>
    <row r="223" spans="1:5" x14ac:dyDescent="0.35">
      <c r="A223" s="1" t="s">
        <v>120</v>
      </c>
      <c r="B223" s="1" t="s">
        <v>101</v>
      </c>
      <c r="C223" s="1" t="s">
        <v>13</v>
      </c>
      <c r="D223" s="2">
        <v>2017</v>
      </c>
      <c r="E223" s="1">
        <v>0</v>
      </c>
    </row>
    <row r="224" spans="1:5" x14ac:dyDescent="0.35">
      <c r="A224" s="1" t="s">
        <v>120</v>
      </c>
      <c r="B224" s="1" t="s">
        <v>101</v>
      </c>
      <c r="C224" s="1" t="s">
        <v>14</v>
      </c>
      <c r="D224" s="2">
        <v>2008</v>
      </c>
      <c r="E224" s="1">
        <v>15</v>
      </c>
    </row>
    <row r="225" spans="1:5" x14ac:dyDescent="0.35">
      <c r="A225" s="1" t="s">
        <v>120</v>
      </c>
      <c r="B225" s="1" t="s">
        <v>101</v>
      </c>
      <c r="C225" s="1" t="s">
        <v>14</v>
      </c>
      <c r="D225" s="2">
        <v>2017</v>
      </c>
      <c r="E225" s="1">
        <v>12</v>
      </c>
    </row>
    <row r="226" spans="1:5" x14ac:dyDescent="0.35">
      <c r="A226" s="1" t="s">
        <v>120</v>
      </c>
      <c r="B226" s="1" t="s">
        <v>101</v>
      </c>
      <c r="C226" s="1" t="s">
        <v>15</v>
      </c>
      <c r="D226" s="2">
        <v>2008</v>
      </c>
      <c r="E226" s="1">
        <v>0</v>
      </c>
    </row>
    <row r="227" spans="1:5" x14ac:dyDescent="0.35">
      <c r="A227" s="1" t="s">
        <v>120</v>
      </c>
      <c r="B227" s="1" t="s">
        <v>101</v>
      </c>
      <c r="C227" s="1" t="s">
        <v>15</v>
      </c>
      <c r="D227" s="2">
        <v>2017</v>
      </c>
      <c r="E227" s="1">
        <v>0</v>
      </c>
    </row>
    <row r="228" spans="1:5" x14ac:dyDescent="0.35">
      <c r="A228" s="1" t="s">
        <v>120</v>
      </c>
      <c r="B228" s="1" t="s">
        <v>101</v>
      </c>
      <c r="C228" s="1" t="s">
        <v>16</v>
      </c>
      <c r="D228" s="2">
        <v>2008</v>
      </c>
      <c r="E228" s="1">
        <v>0</v>
      </c>
    </row>
    <row r="229" spans="1:5" x14ac:dyDescent="0.35">
      <c r="A229" s="1" t="s">
        <v>120</v>
      </c>
      <c r="B229" s="1" t="s">
        <v>101</v>
      </c>
      <c r="C229" s="1" t="s">
        <v>16</v>
      </c>
      <c r="D229" s="2">
        <v>2017</v>
      </c>
      <c r="E229" s="1">
        <v>0</v>
      </c>
    </row>
    <row r="230" spans="1:5" x14ac:dyDescent="0.35">
      <c r="A230" s="1" t="s">
        <v>120</v>
      </c>
      <c r="B230" s="1" t="s">
        <v>101</v>
      </c>
      <c r="C230" s="1" t="s">
        <v>17</v>
      </c>
      <c r="D230" s="2">
        <v>2008</v>
      </c>
      <c r="E230" s="1">
        <v>79</v>
      </c>
    </row>
    <row r="231" spans="1:5" x14ac:dyDescent="0.35">
      <c r="A231" s="1" t="s">
        <v>120</v>
      </c>
      <c r="B231" s="1" t="s">
        <v>101</v>
      </c>
      <c r="C231" s="1" t="s">
        <v>17</v>
      </c>
      <c r="D231" s="2">
        <v>2017</v>
      </c>
      <c r="E231" s="1">
        <v>21</v>
      </c>
    </row>
    <row r="232" spans="1:5" x14ac:dyDescent="0.35">
      <c r="A232" s="1" t="s">
        <v>120</v>
      </c>
      <c r="B232" s="1" t="s">
        <v>101</v>
      </c>
      <c r="C232" s="1" t="s">
        <v>18</v>
      </c>
      <c r="D232" s="2">
        <v>2008</v>
      </c>
      <c r="E232" s="1">
        <v>28</v>
      </c>
    </row>
    <row r="233" spans="1:5" x14ac:dyDescent="0.35">
      <c r="A233" s="1" t="s">
        <v>120</v>
      </c>
      <c r="B233" s="1" t="s">
        <v>101</v>
      </c>
      <c r="C233" s="1" t="s">
        <v>18</v>
      </c>
      <c r="D233" s="2">
        <v>2017</v>
      </c>
      <c r="E233" s="1">
        <v>0</v>
      </c>
    </row>
    <row r="234" spans="1:5" x14ac:dyDescent="0.35">
      <c r="A234" s="1" t="s">
        <v>120</v>
      </c>
      <c r="B234" s="1" t="s">
        <v>101</v>
      </c>
      <c r="C234" s="1" t="s">
        <v>19</v>
      </c>
      <c r="D234" s="2">
        <v>2008</v>
      </c>
      <c r="E234" s="1">
        <v>0</v>
      </c>
    </row>
    <row r="235" spans="1:5" x14ac:dyDescent="0.35">
      <c r="A235" s="1" t="s">
        <v>120</v>
      </c>
      <c r="B235" s="1" t="s">
        <v>101</v>
      </c>
      <c r="C235" s="1" t="s">
        <v>19</v>
      </c>
      <c r="D235" s="2">
        <v>2017</v>
      </c>
      <c r="E235" s="1">
        <v>0</v>
      </c>
    </row>
    <row r="236" spans="1:5" x14ac:dyDescent="0.35">
      <c r="A236" s="1" t="s">
        <v>120</v>
      </c>
      <c r="B236" s="1" t="s">
        <v>101</v>
      </c>
      <c r="C236" s="1" t="s">
        <v>20</v>
      </c>
      <c r="D236" s="2">
        <v>2008</v>
      </c>
      <c r="E236" s="1">
        <v>0</v>
      </c>
    </row>
    <row r="237" spans="1:5" x14ac:dyDescent="0.35">
      <c r="A237" s="1" t="s">
        <v>120</v>
      </c>
      <c r="B237" s="1" t="s">
        <v>101</v>
      </c>
      <c r="C237" s="1" t="s">
        <v>20</v>
      </c>
      <c r="D237" s="2">
        <v>2017</v>
      </c>
      <c r="E237" s="1">
        <v>0</v>
      </c>
    </row>
    <row r="238" spans="1:5" x14ac:dyDescent="0.35">
      <c r="A238" s="1" t="s">
        <v>120</v>
      </c>
      <c r="B238" s="1" t="s">
        <v>101</v>
      </c>
      <c r="C238" s="1" t="s">
        <v>21</v>
      </c>
      <c r="D238" s="2">
        <v>2008</v>
      </c>
      <c r="E238" s="1">
        <v>0</v>
      </c>
    </row>
    <row r="239" spans="1:5" x14ac:dyDescent="0.35">
      <c r="A239" s="1" t="s">
        <v>120</v>
      </c>
      <c r="B239" s="1" t="s">
        <v>101</v>
      </c>
      <c r="C239" s="1" t="s">
        <v>21</v>
      </c>
      <c r="D239" s="2">
        <v>2017</v>
      </c>
      <c r="E239" s="1">
        <v>0</v>
      </c>
    </row>
    <row r="240" spans="1:5" x14ac:dyDescent="0.35">
      <c r="A240" s="1" t="s">
        <v>120</v>
      </c>
      <c r="B240" s="1" t="s">
        <v>101</v>
      </c>
      <c r="C240" s="1" t="s">
        <v>22</v>
      </c>
      <c r="D240" s="2">
        <v>2008</v>
      </c>
      <c r="E240" s="1">
        <v>7</v>
      </c>
    </row>
    <row r="241" spans="1:5" x14ac:dyDescent="0.35">
      <c r="A241" s="1" t="s">
        <v>120</v>
      </c>
      <c r="B241" s="1" t="s">
        <v>101</v>
      </c>
      <c r="C241" s="1" t="s">
        <v>22</v>
      </c>
      <c r="D241" s="2">
        <v>2017</v>
      </c>
      <c r="E241" s="1">
        <v>0</v>
      </c>
    </row>
    <row r="242" spans="1:5" x14ac:dyDescent="0.35">
      <c r="A242" s="1" t="s">
        <v>120</v>
      </c>
      <c r="B242" s="1" t="s">
        <v>101</v>
      </c>
      <c r="C242" s="1" t="s">
        <v>23</v>
      </c>
      <c r="D242" s="2">
        <v>2008</v>
      </c>
      <c r="E242" s="1">
        <v>17</v>
      </c>
    </row>
    <row r="243" spans="1:5" x14ac:dyDescent="0.35">
      <c r="A243" s="1" t="s">
        <v>120</v>
      </c>
      <c r="B243" s="1" t="s">
        <v>101</v>
      </c>
      <c r="C243" s="1" t="s">
        <v>23</v>
      </c>
      <c r="D243" s="2">
        <v>2017</v>
      </c>
      <c r="E243" s="1">
        <v>0</v>
      </c>
    </row>
    <row r="244" spans="1:5" x14ac:dyDescent="0.35">
      <c r="A244" s="1" t="s">
        <v>120</v>
      </c>
      <c r="B244" s="1" t="s">
        <v>101</v>
      </c>
      <c r="C244" s="1" t="s">
        <v>24</v>
      </c>
      <c r="D244" s="2">
        <v>2008</v>
      </c>
      <c r="E244" s="1">
        <v>25</v>
      </c>
    </row>
    <row r="245" spans="1:5" x14ac:dyDescent="0.35">
      <c r="A245" s="1" t="s">
        <v>120</v>
      </c>
      <c r="B245" s="1" t="s">
        <v>101</v>
      </c>
      <c r="C245" s="1" t="s">
        <v>24</v>
      </c>
      <c r="D245" s="2">
        <v>2017</v>
      </c>
      <c r="E245" s="1">
        <v>19</v>
      </c>
    </row>
    <row r="246" spans="1:5" x14ac:dyDescent="0.35">
      <c r="A246" s="1" t="s">
        <v>120</v>
      </c>
      <c r="B246" s="1" t="s">
        <v>101</v>
      </c>
      <c r="C246" s="1" t="s">
        <v>25</v>
      </c>
      <c r="D246" s="2">
        <v>2008</v>
      </c>
      <c r="E246" s="1">
        <v>5</v>
      </c>
    </row>
    <row r="247" spans="1:5" x14ac:dyDescent="0.35">
      <c r="A247" s="1" t="s">
        <v>120</v>
      </c>
      <c r="B247" s="1" t="s">
        <v>101</v>
      </c>
      <c r="C247" s="1" t="s">
        <v>25</v>
      </c>
      <c r="D247" s="2">
        <v>2017</v>
      </c>
      <c r="E247" s="1">
        <v>0</v>
      </c>
    </row>
    <row r="248" spans="1:5" x14ac:dyDescent="0.35">
      <c r="A248" s="1" t="s">
        <v>120</v>
      </c>
      <c r="B248" s="1" t="s">
        <v>101</v>
      </c>
      <c r="C248" s="1" t="s">
        <v>26</v>
      </c>
      <c r="D248" s="2">
        <v>2008</v>
      </c>
      <c r="E248" s="1">
        <v>8</v>
      </c>
    </row>
    <row r="249" spans="1:5" x14ac:dyDescent="0.35">
      <c r="A249" s="1" t="s">
        <v>120</v>
      </c>
      <c r="B249" s="1" t="s">
        <v>101</v>
      </c>
      <c r="C249" s="1" t="s">
        <v>26</v>
      </c>
      <c r="D249" s="2">
        <v>2017</v>
      </c>
      <c r="E249" s="1">
        <v>0</v>
      </c>
    </row>
    <row r="250" spans="1:5" x14ac:dyDescent="0.35">
      <c r="A250" s="1" t="s">
        <v>120</v>
      </c>
      <c r="B250" s="1" t="s">
        <v>101</v>
      </c>
      <c r="C250" s="1" t="s">
        <v>27</v>
      </c>
      <c r="D250" s="2">
        <v>2008</v>
      </c>
      <c r="E250" s="1">
        <v>44</v>
      </c>
    </row>
    <row r="251" spans="1:5" x14ac:dyDescent="0.35">
      <c r="A251" s="1" t="s">
        <v>120</v>
      </c>
      <c r="B251" s="1" t="s">
        <v>101</v>
      </c>
      <c r="C251" s="1" t="s">
        <v>27</v>
      </c>
      <c r="D251" s="2">
        <v>2017</v>
      </c>
      <c r="E251" s="1">
        <v>19</v>
      </c>
    </row>
    <row r="252" spans="1:5" x14ac:dyDescent="0.35">
      <c r="A252" s="1" t="s">
        <v>120</v>
      </c>
      <c r="B252" s="1" t="s">
        <v>101</v>
      </c>
      <c r="C252" s="1" t="s">
        <v>28</v>
      </c>
      <c r="D252" s="2">
        <v>2008</v>
      </c>
      <c r="E252" s="1">
        <v>16</v>
      </c>
    </row>
    <row r="253" spans="1:5" x14ac:dyDescent="0.35">
      <c r="A253" s="1" t="s">
        <v>120</v>
      </c>
      <c r="B253" s="1" t="s">
        <v>101</v>
      </c>
      <c r="C253" s="1" t="s">
        <v>28</v>
      </c>
      <c r="D253" s="2">
        <v>2017</v>
      </c>
      <c r="E253" s="1">
        <v>0</v>
      </c>
    </row>
    <row r="254" spans="1:5" x14ac:dyDescent="0.35">
      <c r="A254" s="1" t="s">
        <v>120</v>
      </c>
      <c r="B254" s="1" t="s">
        <v>101</v>
      </c>
      <c r="C254" s="1" t="s">
        <v>29</v>
      </c>
      <c r="D254" s="2">
        <v>2008</v>
      </c>
      <c r="E254" s="1">
        <v>19</v>
      </c>
    </row>
    <row r="255" spans="1:5" x14ac:dyDescent="0.35">
      <c r="A255" s="1" t="s">
        <v>120</v>
      </c>
      <c r="B255" s="1" t="s">
        <v>101</v>
      </c>
      <c r="C255" s="1" t="s">
        <v>29</v>
      </c>
      <c r="D255" s="2">
        <v>2017</v>
      </c>
      <c r="E255" s="1">
        <v>10</v>
      </c>
    </row>
    <row r="256" spans="1:5" x14ac:dyDescent="0.35">
      <c r="A256" s="1" t="s">
        <v>120</v>
      </c>
      <c r="B256" s="1" t="s">
        <v>101</v>
      </c>
      <c r="C256" s="1" t="s">
        <v>30</v>
      </c>
      <c r="D256" s="2">
        <v>2008</v>
      </c>
      <c r="E256" s="1">
        <v>89</v>
      </c>
    </row>
    <row r="257" spans="1:5" x14ac:dyDescent="0.35">
      <c r="A257" s="1" t="s">
        <v>120</v>
      </c>
      <c r="B257" s="1" t="s">
        <v>101</v>
      </c>
      <c r="C257" s="1" t="s">
        <v>30</v>
      </c>
      <c r="D257" s="2">
        <v>2017</v>
      </c>
      <c r="E257" s="1">
        <v>13</v>
      </c>
    </row>
    <row r="258" spans="1:5" x14ac:dyDescent="0.35">
      <c r="A258" s="1" t="s">
        <v>120</v>
      </c>
      <c r="B258" s="1" t="s">
        <v>101</v>
      </c>
      <c r="C258" s="1" t="s">
        <v>31</v>
      </c>
      <c r="D258" s="2">
        <v>2008</v>
      </c>
      <c r="E258" s="1">
        <v>41</v>
      </c>
    </row>
    <row r="259" spans="1:5" x14ac:dyDescent="0.35">
      <c r="A259" s="1" t="s">
        <v>120</v>
      </c>
      <c r="B259" s="1" t="s">
        <v>101</v>
      </c>
      <c r="C259" s="1" t="s">
        <v>31</v>
      </c>
      <c r="D259" s="2">
        <v>2017</v>
      </c>
      <c r="E259" s="1">
        <v>7</v>
      </c>
    </row>
    <row r="260" spans="1:5" x14ac:dyDescent="0.35">
      <c r="A260" s="1" t="s">
        <v>120</v>
      </c>
      <c r="B260" s="1" t="s">
        <v>101</v>
      </c>
      <c r="C260" s="1" t="s">
        <v>32</v>
      </c>
      <c r="D260" s="2">
        <v>2008</v>
      </c>
      <c r="E260" s="1">
        <v>0</v>
      </c>
    </row>
    <row r="261" spans="1:5" x14ac:dyDescent="0.35">
      <c r="A261" s="1" t="s">
        <v>120</v>
      </c>
      <c r="B261" s="1" t="s">
        <v>101</v>
      </c>
      <c r="C261" s="1" t="s">
        <v>32</v>
      </c>
      <c r="D261" s="2">
        <v>2017</v>
      </c>
      <c r="E261" s="1">
        <v>0</v>
      </c>
    </row>
    <row r="262" spans="1:5" x14ac:dyDescent="0.35">
      <c r="A262" s="1" t="s">
        <v>120</v>
      </c>
      <c r="B262" s="1" t="s">
        <v>101</v>
      </c>
      <c r="C262" s="1" t="s">
        <v>33</v>
      </c>
      <c r="D262" s="2">
        <v>2008</v>
      </c>
      <c r="E262" s="1">
        <v>39</v>
      </c>
    </row>
    <row r="263" spans="1:5" x14ac:dyDescent="0.35">
      <c r="A263" s="1" t="s">
        <v>120</v>
      </c>
      <c r="B263" s="1" t="s">
        <v>101</v>
      </c>
      <c r="C263" s="1" t="s">
        <v>33</v>
      </c>
      <c r="D263" s="2">
        <v>2017</v>
      </c>
      <c r="E263" s="1">
        <v>13</v>
      </c>
    </row>
    <row r="264" spans="1:5" x14ac:dyDescent="0.35">
      <c r="A264" s="1" t="s">
        <v>120</v>
      </c>
      <c r="B264" s="1" t="s">
        <v>101</v>
      </c>
      <c r="C264" s="1" t="s">
        <v>34</v>
      </c>
      <c r="D264" s="2">
        <v>2008</v>
      </c>
      <c r="E264" s="1">
        <v>0</v>
      </c>
    </row>
    <row r="265" spans="1:5" x14ac:dyDescent="0.35">
      <c r="A265" s="1" t="s">
        <v>120</v>
      </c>
      <c r="B265" s="1" t="s">
        <v>101</v>
      </c>
      <c r="C265" s="1" t="s">
        <v>34</v>
      </c>
      <c r="D265" s="2">
        <v>2017</v>
      </c>
      <c r="E265" s="1">
        <v>0</v>
      </c>
    </row>
    <row r="266" spans="1:5" x14ac:dyDescent="0.35">
      <c r="A266" s="1" t="s">
        <v>120</v>
      </c>
      <c r="B266" s="1" t="s">
        <v>101</v>
      </c>
      <c r="C266" s="1" t="s">
        <v>35</v>
      </c>
      <c r="D266" s="2">
        <v>2008</v>
      </c>
      <c r="E266" s="1">
        <v>52</v>
      </c>
    </row>
    <row r="267" spans="1:5" x14ac:dyDescent="0.35">
      <c r="A267" s="1" t="s">
        <v>120</v>
      </c>
      <c r="B267" s="1" t="s">
        <v>101</v>
      </c>
      <c r="C267" s="1" t="s">
        <v>35</v>
      </c>
      <c r="D267" s="2">
        <v>2017</v>
      </c>
      <c r="E267" s="1">
        <v>41</v>
      </c>
    </row>
    <row r="268" spans="1:5" x14ac:dyDescent="0.35">
      <c r="A268" s="1" t="s">
        <v>120</v>
      </c>
      <c r="B268" s="1" t="s">
        <v>101</v>
      </c>
      <c r="C268" s="1" t="s">
        <v>36</v>
      </c>
      <c r="D268" s="2">
        <v>2008</v>
      </c>
      <c r="E268" s="1">
        <v>0</v>
      </c>
    </row>
    <row r="269" spans="1:5" x14ac:dyDescent="0.35">
      <c r="A269" s="1" t="s">
        <v>120</v>
      </c>
      <c r="B269" s="1" t="s">
        <v>101</v>
      </c>
      <c r="C269" s="1" t="s">
        <v>36</v>
      </c>
      <c r="D269" s="2">
        <v>2017</v>
      </c>
      <c r="E269" s="1">
        <v>0</v>
      </c>
    </row>
    <row r="270" spans="1:5" x14ac:dyDescent="0.35">
      <c r="A270" s="1" t="s">
        <v>120</v>
      </c>
      <c r="B270" s="1" t="s">
        <v>101</v>
      </c>
      <c r="C270" s="1" t="s">
        <v>37</v>
      </c>
      <c r="D270" s="2">
        <v>2008</v>
      </c>
      <c r="E270" s="1">
        <v>7</v>
      </c>
    </row>
    <row r="271" spans="1:5" x14ac:dyDescent="0.35">
      <c r="A271" s="1" t="s">
        <v>120</v>
      </c>
      <c r="B271" s="1" t="s">
        <v>101</v>
      </c>
      <c r="C271" s="1" t="s">
        <v>37</v>
      </c>
      <c r="D271" s="2">
        <v>2017</v>
      </c>
      <c r="E271" s="1">
        <v>0</v>
      </c>
    </row>
    <row r="272" spans="1:5" x14ac:dyDescent="0.35">
      <c r="A272" s="1" t="s">
        <v>120</v>
      </c>
      <c r="B272" s="1" t="s">
        <v>101</v>
      </c>
      <c r="C272" s="1" t="s">
        <v>38</v>
      </c>
      <c r="D272" s="2">
        <v>2008</v>
      </c>
      <c r="E272" s="1">
        <v>14</v>
      </c>
    </row>
    <row r="273" spans="1:5" x14ac:dyDescent="0.35">
      <c r="A273" s="1" t="s">
        <v>120</v>
      </c>
      <c r="B273" s="1" t="s">
        <v>101</v>
      </c>
      <c r="C273" s="1" t="s">
        <v>38</v>
      </c>
      <c r="D273" s="2">
        <v>2017</v>
      </c>
      <c r="E273" s="1">
        <v>12</v>
      </c>
    </row>
    <row r="274" spans="1:5" x14ac:dyDescent="0.35">
      <c r="A274" s="1" t="s">
        <v>120</v>
      </c>
      <c r="B274" s="1" t="s">
        <v>101</v>
      </c>
      <c r="C274" s="1" t="s">
        <v>39</v>
      </c>
      <c r="D274" s="2">
        <v>2008</v>
      </c>
      <c r="E274" s="1">
        <v>14</v>
      </c>
    </row>
    <row r="275" spans="1:5" x14ac:dyDescent="0.35">
      <c r="A275" s="1" t="s">
        <v>120</v>
      </c>
      <c r="B275" s="1" t="s">
        <v>101</v>
      </c>
      <c r="C275" s="1" t="s">
        <v>39</v>
      </c>
      <c r="D275" s="2">
        <v>2017</v>
      </c>
      <c r="E275" s="1">
        <v>4</v>
      </c>
    </row>
    <row r="276" spans="1:5" x14ac:dyDescent="0.35">
      <c r="A276" s="1" t="s">
        <v>120</v>
      </c>
      <c r="B276" s="1" t="s">
        <v>101</v>
      </c>
      <c r="C276" s="1" t="s">
        <v>40</v>
      </c>
      <c r="D276" s="2">
        <v>2008</v>
      </c>
      <c r="E276" s="1">
        <v>16</v>
      </c>
    </row>
    <row r="277" spans="1:5" x14ac:dyDescent="0.35">
      <c r="A277" s="1" t="s">
        <v>120</v>
      </c>
      <c r="B277" s="1" t="s">
        <v>101</v>
      </c>
      <c r="C277" s="1" t="s">
        <v>40</v>
      </c>
      <c r="D277" s="2">
        <v>2017</v>
      </c>
      <c r="E277" s="1">
        <v>9</v>
      </c>
    </row>
    <row r="278" spans="1:5" x14ac:dyDescent="0.35">
      <c r="A278" s="1" t="s">
        <v>120</v>
      </c>
      <c r="B278" s="1" t="s">
        <v>101</v>
      </c>
      <c r="C278" s="1" t="s">
        <v>41</v>
      </c>
      <c r="D278" s="2">
        <v>2008</v>
      </c>
      <c r="E278" s="1">
        <v>0</v>
      </c>
    </row>
    <row r="279" spans="1:5" x14ac:dyDescent="0.35">
      <c r="A279" s="1" t="s">
        <v>120</v>
      </c>
      <c r="B279" s="1" t="s">
        <v>101</v>
      </c>
      <c r="C279" s="1" t="s">
        <v>41</v>
      </c>
      <c r="D279" s="2">
        <v>2017</v>
      </c>
      <c r="E279" s="1">
        <v>0</v>
      </c>
    </row>
    <row r="280" spans="1:5" x14ac:dyDescent="0.35">
      <c r="A280" s="1" t="s">
        <v>120</v>
      </c>
      <c r="B280" s="1" t="s">
        <v>101</v>
      </c>
      <c r="C280" s="1" t="s">
        <v>42</v>
      </c>
      <c r="D280" s="2">
        <v>2008</v>
      </c>
      <c r="E280" s="1">
        <v>29</v>
      </c>
    </row>
    <row r="281" spans="1:5" x14ac:dyDescent="0.35">
      <c r="A281" s="1" t="s">
        <v>120</v>
      </c>
      <c r="B281" s="1" t="s">
        <v>101</v>
      </c>
      <c r="C281" s="1" t="s">
        <v>42</v>
      </c>
      <c r="D281" s="2">
        <v>2017</v>
      </c>
      <c r="E281" s="1">
        <v>0</v>
      </c>
    </row>
    <row r="282" spans="1:5" x14ac:dyDescent="0.35">
      <c r="A282" s="1" t="s">
        <v>120</v>
      </c>
      <c r="B282" s="1" t="s">
        <v>101</v>
      </c>
      <c r="C282" s="1" t="s">
        <v>43</v>
      </c>
      <c r="D282" s="2">
        <v>2008</v>
      </c>
      <c r="E282" s="1">
        <v>15</v>
      </c>
    </row>
    <row r="283" spans="1:5" x14ac:dyDescent="0.35">
      <c r="A283" s="1" t="s">
        <v>120</v>
      </c>
      <c r="B283" s="1" t="s">
        <v>101</v>
      </c>
      <c r="C283" s="1" t="s">
        <v>43</v>
      </c>
      <c r="D283" s="2">
        <v>2017</v>
      </c>
      <c r="E283" s="1">
        <v>0</v>
      </c>
    </row>
    <row r="284" spans="1:5" x14ac:dyDescent="0.35">
      <c r="A284" s="1" t="s">
        <v>120</v>
      </c>
      <c r="B284" s="1" t="s">
        <v>101</v>
      </c>
      <c r="C284" s="1" t="s">
        <v>44</v>
      </c>
      <c r="D284" s="2">
        <v>2008</v>
      </c>
      <c r="E284" s="1">
        <v>12</v>
      </c>
    </row>
    <row r="285" spans="1:5" x14ac:dyDescent="0.35">
      <c r="A285" s="1" t="s">
        <v>120</v>
      </c>
      <c r="B285" s="1" t="s">
        <v>101</v>
      </c>
      <c r="C285" s="1" t="s">
        <v>44</v>
      </c>
      <c r="D285" s="2">
        <v>2017</v>
      </c>
      <c r="E285" s="1">
        <v>0</v>
      </c>
    </row>
    <row r="286" spans="1:5" x14ac:dyDescent="0.35">
      <c r="A286" s="1" t="s">
        <v>120</v>
      </c>
      <c r="B286" s="1" t="s">
        <v>101</v>
      </c>
      <c r="C286" s="1" t="s">
        <v>45</v>
      </c>
      <c r="D286" s="2">
        <v>2008</v>
      </c>
      <c r="E286" s="1">
        <v>22</v>
      </c>
    </row>
    <row r="287" spans="1:5" x14ac:dyDescent="0.35">
      <c r="A287" s="1" t="s">
        <v>120</v>
      </c>
      <c r="B287" s="1" t="s">
        <v>101</v>
      </c>
      <c r="C287" s="1" t="s">
        <v>45</v>
      </c>
      <c r="D287" s="2">
        <v>2017</v>
      </c>
      <c r="E287" s="1">
        <v>19</v>
      </c>
    </row>
    <row r="288" spans="1:5" x14ac:dyDescent="0.35">
      <c r="A288" s="1" t="s">
        <v>120</v>
      </c>
      <c r="B288" s="1" t="s">
        <v>101</v>
      </c>
      <c r="C288" s="1" t="s">
        <v>46</v>
      </c>
      <c r="D288" s="2">
        <v>2008</v>
      </c>
      <c r="E288" s="1">
        <v>0</v>
      </c>
    </row>
    <row r="289" spans="1:5" x14ac:dyDescent="0.35">
      <c r="A289" s="1" t="s">
        <v>120</v>
      </c>
      <c r="B289" s="1" t="s">
        <v>101</v>
      </c>
      <c r="C289" s="1" t="s">
        <v>46</v>
      </c>
      <c r="D289" s="2">
        <v>2017</v>
      </c>
      <c r="E289" s="1">
        <v>0</v>
      </c>
    </row>
    <row r="290" spans="1:5" x14ac:dyDescent="0.35">
      <c r="A290" s="1" t="s">
        <v>120</v>
      </c>
      <c r="B290" s="1" t="s">
        <v>101</v>
      </c>
      <c r="C290" s="1" t="s">
        <v>47</v>
      </c>
      <c r="D290" s="2">
        <v>2008</v>
      </c>
      <c r="E290" s="1">
        <v>0</v>
      </c>
    </row>
    <row r="291" spans="1:5" x14ac:dyDescent="0.35">
      <c r="A291" s="1" t="s">
        <v>120</v>
      </c>
      <c r="B291" s="1" t="s">
        <v>101</v>
      </c>
      <c r="C291" s="1" t="s">
        <v>47</v>
      </c>
      <c r="D291" s="2">
        <v>2017</v>
      </c>
      <c r="E291" s="1">
        <v>0</v>
      </c>
    </row>
    <row r="292" spans="1:5" x14ac:dyDescent="0.35">
      <c r="A292" s="1" t="s">
        <v>120</v>
      </c>
      <c r="B292" s="1" t="s">
        <v>101</v>
      </c>
      <c r="C292" s="1" t="s">
        <v>48</v>
      </c>
      <c r="D292" s="2">
        <v>2008</v>
      </c>
      <c r="E292" s="1">
        <v>7</v>
      </c>
    </row>
    <row r="293" spans="1:5" x14ac:dyDescent="0.35">
      <c r="A293" s="1" t="s">
        <v>120</v>
      </c>
      <c r="B293" s="1" t="s">
        <v>101</v>
      </c>
      <c r="C293" s="1" t="s">
        <v>48</v>
      </c>
      <c r="D293" s="2">
        <v>2017</v>
      </c>
      <c r="E293" s="1">
        <v>0</v>
      </c>
    </row>
    <row r="294" spans="1:5" x14ac:dyDescent="0.35">
      <c r="A294" s="1" t="s">
        <v>120</v>
      </c>
      <c r="B294" s="1" t="s">
        <v>101</v>
      </c>
      <c r="C294" s="1" t="s">
        <v>49</v>
      </c>
      <c r="D294" s="2">
        <v>2008</v>
      </c>
      <c r="E294" s="1">
        <v>1</v>
      </c>
    </row>
    <row r="295" spans="1:5" x14ac:dyDescent="0.35">
      <c r="A295" s="1" t="s">
        <v>120</v>
      </c>
      <c r="B295" s="1" t="s">
        <v>101</v>
      </c>
      <c r="C295" s="1" t="s">
        <v>49</v>
      </c>
      <c r="D295" s="2">
        <v>2017</v>
      </c>
      <c r="E295" s="1">
        <v>0</v>
      </c>
    </row>
    <row r="296" spans="1:5" x14ac:dyDescent="0.35">
      <c r="A296" s="1" t="s">
        <v>120</v>
      </c>
      <c r="B296" s="1" t="s">
        <v>101</v>
      </c>
      <c r="C296" s="1" t="s">
        <v>50</v>
      </c>
      <c r="D296" s="2">
        <v>2008</v>
      </c>
      <c r="E296" s="1">
        <v>0</v>
      </c>
    </row>
    <row r="297" spans="1:5" x14ac:dyDescent="0.35">
      <c r="A297" s="1" t="s">
        <v>120</v>
      </c>
      <c r="B297" s="1" t="s">
        <v>101</v>
      </c>
      <c r="C297" s="1" t="s">
        <v>50</v>
      </c>
      <c r="D297" s="2">
        <v>2017</v>
      </c>
      <c r="E297" s="1">
        <v>0</v>
      </c>
    </row>
    <row r="298" spans="1:5" x14ac:dyDescent="0.35">
      <c r="A298" s="1" t="s">
        <v>120</v>
      </c>
      <c r="B298" s="1" t="s">
        <v>101</v>
      </c>
      <c r="C298" s="1" t="s">
        <v>51</v>
      </c>
      <c r="D298" s="2">
        <v>2008</v>
      </c>
      <c r="E298" s="1">
        <v>0</v>
      </c>
    </row>
    <row r="299" spans="1:5" x14ac:dyDescent="0.35">
      <c r="A299" s="1" t="s">
        <v>120</v>
      </c>
      <c r="B299" s="1" t="s">
        <v>101</v>
      </c>
      <c r="C299" s="1" t="s">
        <v>51</v>
      </c>
      <c r="D299" s="2">
        <v>2017</v>
      </c>
      <c r="E299" s="1">
        <v>0</v>
      </c>
    </row>
    <row r="300" spans="1:5" x14ac:dyDescent="0.35">
      <c r="A300" s="1" t="s">
        <v>120</v>
      </c>
      <c r="B300" s="1" t="s">
        <v>101</v>
      </c>
      <c r="C300" s="1" t="s">
        <v>52</v>
      </c>
      <c r="D300" s="2">
        <v>2008</v>
      </c>
      <c r="E300" s="1">
        <v>0</v>
      </c>
    </row>
    <row r="301" spans="1:5" x14ac:dyDescent="0.35">
      <c r="A301" s="1" t="s">
        <v>120</v>
      </c>
      <c r="B301" s="1" t="s">
        <v>101</v>
      </c>
      <c r="C301" s="1" t="s">
        <v>52</v>
      </c>
      <c r="D301" s="2">
        <v>2017</v>
      </c>
      <c r="E301" s="1">
        <v>0</v>
      </c>
    </row>
    <row r="302" spans="1:5" x14ac:dyDescent="0.35">
      <c r="A302" s="1" t="s">
        <v>120</v>
      </c>
      <c r="B302" s="1" t="s">
        <v>101</v>
      </c>
      <c r="C302" s="1" t="s">
        <v>53</v>
      </c>
      <c r="D302" s="2">
        <v>2008</v>
      </c>
      <c r="E302" s="1">
        <v>22</v>
      </c>
    </row>
    <row r="303" spans="1:5" x14ac:dyDescent="0.35">
      <c r="A303" s="1" t="s">
        <v>120</v>
      </c>
      <c r="B303" s="1" t="s">
        <v>101</v>
      </c>
      <c r="C303" s="1" t="s">
        <v>53</v>
      </c>
      <c r="D303" s="2">
        <v>2017</v>
      </c>
      <c r="E303" s="1">
        <v>0</v>
      </c>
    </row>
    <row r="304" spans="1:5" x14ac:dyDescent="0.35">
      <c r="A304" s="1" t="s">
        <v>120</v>
      </c>
      <c r="B304" s="1" t="s">
        <v>101</v>
      </c>
      <c r="C304" s="1" t="s">
        <v>54</v>
      </c>
      <c r="D304" s="2">
        <v>2008</v>
      </c>
      <c r="E304" s="1">
        <v>0</v>
      </c>
    </row>
    <row r="305" spans="1:5" x14ac:dyDescent="0.35">
      <c r="A305" s="1" t="s">
        <v>120</v>
      </c>
      <c r="B305" s="1" t="s">
        <v>101</v>
      </c>
      <c r="C305" s="1" t="s">
        <v>54</v>
      </c>
      <c r="D305" s="2">
        <v>2017</v>
      </c>
      <c r="E305" s="1">
        <v>0</v>
      </c>
    </row>
    <row r="306" spans="1:5" x14ac:dyDescent="0.35">
      <c r="A306" s="1" t="s">
        <v>120</v>
      </c>
      <c r="B306" s="1" t="s">
        <v>101</v>
      </c>
      <c r="C306" s="1" t="s">
        <v>55</v>
      </c>
      <c r="D306" s="2">
        <v>2008</v>
      </c>
      <c r="E306" s="1">
        <v>1</v>
      </c>
    </row>
    <row r="307" spans="1:5" x14ac:dyDescent="0.35">
      <c r="A307" s="1" t="s">
        <v>120</v>
      </c>
      <c r="B307" s="1" t="s">
        <v>101</v>
      </c>
      <c r="C307" s="1" t="s">
        <v>55</v>
      </c>
      <c r="D307" s="2">
        <v>2017</v>
      </c>
      <c r="E307" s="1">
        <v>0</v>
      </c>
    </row>
    <row r="308" spans="1:5" x14ac:dyDescent="0.35">
      <c r="A308" s="1" t="s">
        <v>120</v>
      </c>
      <c r="B308" s="1" t="s">
        <v>101</v>
      </c>
      <c r="C308" s="1" t="s">
        <v>56</v>
      </c>
      <c r="D308" s="2">
        <v>2008</v>
      </c>
      <c r="E308" s="1">
        <v>3</v>
      </c>
    </row>
    <row r="309" spans="1:5" x14ac:dyDescent="0.35">
      <c r="A309" s="1" t="s">
        <v>120</v>
      </c>
      <c r="B309" s="1" t="s">
        <v>101</v>
      </c>
      <c r="C309" s="1" t="s">
        <v>56</v>
      </c>
      <c r="D309" s="2">
        <v>2017</v>
      </c>
      <c r="E309" s="1">
        <v>0</v>
      </c>
    </row>
    <row r="310" spans="1:5" x14ac:dyDescent="0.35">
      <c r="A310" s="1" t="s">
        <v>120</v>
      </c>
      <c r="B310" s="1" t="s">
        <v>101</v>
      </c>
      <c r="C310" s="1" t="s">
        <v>57</v>
      </c>
      <c r="D310" s="2">
        <v>2008</v>
      </c>
      <c r="E310" s="1">
        <v>0</v>
      </c>
    </row>
    <row r="311" spans="1:5" x14ac:dyDescent="0.35">
      <c r="A311" s="1" t="s">
        <v>120</v>
      </c>
      <c r="B311" s="1" t="s">
        <v>101</v>
      </c>
      <c r="C311" s="1" t="s">
        <v>57</v>
      </c>
      <c r="D311" s="2">
        <v>2017</v>
      </c>
      <c r="E311" s="1">
        <v>0</v>
      </c>
    </row>
    <row r="312" spans="1:5" x14ac:dyDescent="0.35">
      <c r="A312" s="1" t="s">
        <v>120</v>
      </c>
      <c r="B312" s="1" t="s">
        <v>101</v>
      </c>
      <c r="C312" s="1" t="s">
        <v>58</v>
      </c>
      <c r="D312" s="2">
        <v>2008</v>
      </c>
      <c r="E312" s="1">
        <v>6</v>
      </c>
    </row>
    <row r="313" spans="1:5" x14ac:dyDescent="0.35">
      <c r="A313" s="1" t="s">
        <v>120</v>
      </c>
      <c r="B313" s="1" t="s">
        <v>101</v>
      </c>
      <c r="C313" s="1" t="s">
        <v>58</v>
      </c>
      <c r="D313" s="2">
        <v>2017</v>
      </c>
      <c r="E313" s="1">
        <v>0</v>
      </c>
    </row>
    <row r="314" spans="1:5" x14ac:dyDescent="0.35">
      <c r="A314" s="1" t="s">
        <v>120</v>
      </c>
      <c r="B314" s="1" t="s">
        <v>101</v>
      </c>
      <c r="C314" s="1" t="s">
        <v>59</v>
      </c>
      <c r="D314" s="2">
        <v>2008</v>
      </c>
      <c r="E314" s="1">
        <v>0</v>
      </c>
    </row>
    <row r="315" spans="1:5" x14ac:dyDescent="0.35">
      <c r="A315" s="1" t="s">
        <v>120</v>
      </c>
      <c r="B315" s="1" t="s">
        <v>101</v>
      </c>
      <c r="C315" s="1" t="s">
        <v>59</v>
      </c>
      <c r="D315" s="2">
        <v>2017</v>
      </c>
      <c r="E315" s="1">
        <v>0</v>
      </c>
    </row>
    <row r="316" spans="1:5" x14ac:dyDescent="0.35">
      <c r="A316" s="1" t="s">
        <v>120</v>
      </c>
      <c r="B316" s="1" t="s">
        <v>101</v>
      </c>
      <c r="C316" s="1" t="s">
        <v>60</v>
      </c>
      <c r="D316" s="2">
        <v>2008</v>
      </c>
      <c r="E316" s="1">
        <v>54</v>
      </c>
    </row>
    <row r="317" spans="1:5" x14ac:dyDescent="0.35">
      <c r="A317" s="1" t="s">
        <v>120</v>
      </c>
      <c r="B317" s="1" t="s">
        <v>101</v>
      </c>
      <c r="C317" s="1" t="s">
        <v>60</v>
      </c>
      <c r="D317" s="2">
        <v>2017</v>
      </c>
      <c r="E317" s="1">
        <v>30</v>
      </c>
    </row>
    <row r="318" spans="1:5" x14ac:dyDescent="0.35">
      <c r="A318" s="1" t="s">
        <v>120</v>
      </c>
      <c r="B318" s="1" t="s">
        <v>101</v>
      </c>
      <c r="C318" s="1" t="s">
        <v>61</v>
      </c>
      <c r="D318" s="2">
        <v>2008</v>
      </c>
      <c r="E318" s="1">
        <v>0</v>
      </c>
    </row>
    <row r="319" spans="1:5" x14ac:dyDescent="0.35">
      <c r="A319" s="1" t="s">
        <v>120</v>
      </c>
      <c r="B319" s="1" t="s">
        <v>101</v>
      </c>
      <c r="C319" s="1" t="s">
        <v>61</v>
      </c>
      <c r="D319" s="2">
        <v>2017</v>
      </c>
      <c r="E319" s="1">
        <v>0</v>
      </c>
    </row>
    <row r="320" spans="1:5" x14ac:dyDescent="0.35">
      <c r="A320" s="1" t="s">
        <v>120</v>
      </c>
      <c r="B320" s="1" t="s">
        <v>101</v>
      </c>
      <c r="C320" s="1" t="s">
        <v>62</v>
      </c>
      <c r="D320" s="2">
        <v>2008</v>
      </c>
      <c r="E320" s="1">
        <v>37</v>
      </c>
    </row>
    <row r="321" spans="1:5" x14ac:dyDescent="0.35">
      <c r="A321" s="1" t="s">
        <v>120</v>
      </c>
      <c r="B321" s="1" t="s">
        <v>101</v>
      </c>
      <c r="C321" s="1" t="s">
        <v>62</v>
      </c>
      <c r="D321" s="2">
        <v>2017</v>
      </c>
      <c r="E321" s="1">
        <v>0</v>
      </c>
    </row>
    <row r="322" spans="1:5" x14ac:dyDescent="0.35">
      <c r="A322" s="1" t="s">
        <v>120</v>
      </c>
      <c r="B322" s="1" t="s">
        <v>101</v>
      </c>
      <c r="C322" s="1" t="s">
        <v>63</v>
      </c>
      <c r="D322" s="2">
        <v>2008</v>
      </c>
      <c r="E322" s="1">
        <v>18</v>
      </c>
    </row>
    <row r="323" spans="1:5" x14ac:dyDescent="0.35">
      <c r="A323" s="1" t="s">
        <v>120</v>
      </c>
      <c r="B323" s="1" t="s">
        <v>101</v>
      </c>
      <c r="C323" s="1" t="s">
        <v>63</v>
      </c>
      <c r="D323" s="2">
        <v>2017</v>
      </c>
      <c r="E323" s="1">
        <v>0</v>
      </c>
    </row>
    <row r="324" spans="1:5" x14ac:dyDescent="0.35">
      <c r="A324" s="1" t="s">
        <v>120</v>
      </c>
      <c r="B324" s="1" t="s">
        <v>101</v>
      </c>
      <c r="C324" s="1" t="s">
        <v>64</v>
      </c>
      <c r="D324" s="2">
        <v>2008</v>
      </c>
      <c r="E324" s="1">
        <v>34</v>
      </c>
    </row>
    <row r="325" spans="1:5" x14ac:dyDescent="0.35">
      <c r="A325" s="1" t="s">
        <v>120</v>
      </c>
      <c r="B325" s="1" t="s">
        <v>101</v>
      </c>
      <c r="C325" s="1" t="s">
        <v>64</v>
      </c>
      <c r="D325" s="2">
        <v>2017</v>
      </c>
      <c r="E325" s="1">
        <v>0</v>
      </c>
    </row>
    <row r="326" spans="1:5" x14ac:dyDescent="0.35">
      <c r="A326" s="1" t="s">
        <v>120</v>
      </c>
      <c r="B326" s="1" t="s">
        <v>101</v>
      </c>
      <c r="C326" s="1" t="s">
        <v>65</v>
      </c>
      <c r="D326" s="2">
        <v>2008</v>
      </c>
      <c r="E326" s="1">
        <v>10</v>
      </c>
    </row>
    <row r="327" spans="1:5" x14ac:dyDescent="0.35">
      <c r="A327" s="1" t="s">
        <v>120</v>
      </c>
      <c r="B327" s="1" t="s">
        <v>101</v>
      </c>
      <c r="C327" s="1" t="s">
        <v>65</v>
      </c>
      <c r="D327" s="2">
        <v>2017</v>
      </c>
      <c r="E327" s="1">
        <v>0</v>
      </c>
    </row>
    <row r="328" spans="1:5" x14ac:dyDescent="0.35">
      <c r="A328" s="1" t="s">
        <v>120</v>
      </c>
      <c r="B328" s="1" t="s">
        <v>101</v>
      </c>
      <c r="C328" s="1" t="s">
        <v>66</v>
      </c>
      <c r="D328" s="2">
        <v>2008</v>
      </c>
      <c r="E328" s="1">
        <v>0</v>
      </c>
    </row>
    <row r="329" spans="1:5" x14ac:dyDescent="0.35">
      <c r="A329" s="1" t="s">
        <v>120</v>
      </c>
      <c r="B329" s="1" t="s">
        <v>101</v>
      </c>
      <c r="C329" s="1" t="s">
        <v>66</v>
      </c>
      <c r="D329" s="2">
        <v>2017</v>
      </c>
      <c r="E329" s="1">
        <v>0</v>
      </c>
    </row>
    <row r="330" spans="1:5" x14ac:dyDescent="0.35">
      <c r="A330" s="1" t="s">
        <v>120</v>
      </c>
      <c r="B330" s="1" t="s">
        <v>101</v>
      </c>
      <c r="C330" s="1" t="s">
        <v>67</v>
      </c>
      <c r="D330" s="2">
        <v>2008</v>
      </c>
      <c r="E330" s="1">
        <v>9</v>
      </c>
    </row>
    <row r="331" spans="1:5" x14ac:dyDescent="0.35">
      <c r="A331" s="1" t="s">
        <v>120</v>
      </c>
      <c r="B331" s="1" t="s">
        <v>101</v>
      </c>
      <c r="C331" s="1" t="s">
        <v>67</v>
      </c>
      <c r="D331" s="2">
        <v>2017</v>
      </c>
      <c r="E331" s="1">
        <v>0</v>
      </c>
    </row>
    <row r="332" spans="1:5" x14ac:dyDescent="0.35">
      <c r="A332" s="1" t="s">
        <v>120</v>
      </c>
      <c r="B332" s="1" t="s">
        <v>101</v>
      </c>
      <c r="C332" s="1" t="s">
        <v>68</v>
      </c>
      <c r="D332" s="2">
        <v>2008</v>
      </c>
      <c r="E332" s="1">
        <v>10</v>
      </c>
    </row>
    <row r="333" spans="1:5" x14ac:dyDescent="0.35">
      <c r="A333" s="1" t="s">
        <v>120</v>
      </c>
      <c r="B333" s="1" t="s">
        <v>101</v>
      </c>
      <c r="C333" s="1" t="s">
        <v>68</v>
      </c>
      <c r="D333" s="2">
        <v>2017</v>
      </c>
      <c r="E333" s="1">
        <v>7</v>
      </c>
    </row>
    <row r="334" spans="1:5" x14ac:dyDescent="0.35">
      <c r="A334" s="1" t="s">
        <v>120</v>
      </c>
      <c r="B334" s="1" t="s">
        <v>101</v>
      </c>
      <c r="C334" s="1" t="s">
        <v>69</v>
      </c>
      <c r="D334" s="2">
        <v>2008</v>
      </c>
      <c r="E334" s="1">
        <v>0</v>
      </c>
    </row>
    <row r="335" spans="1:5" x14ac:dyDescent="0.35">
      <c r="A335" s="1" t="s">
        <v>120</v>
      </c>
      <c r="B335" s="1" t="s">
        <v>101</v>
      </c>
      <c r="C335" s="1" t="s">
        <v>69</v>
      </c>
      <c r="D335" s="2">
        <v>2017</v>
      </c>
      <c r="E335" s="1">
        <v>0</v>
      </c>
    </row>
    <row r="336" spans="1:5" x14ac:dyDescent="0.35">
      <c r="A336" s="1" t="s">
        <v>120</v>
      </c>
      <c r="B336" s="1" t="s">
        <v>101</v>
      </c>
      <c r="C336" s="1" t="s">
        <v>70</v>
      </c>
      <c r="D336" s="2">
        <v>2008</v>
      </c>
      <c r="E336" s="1">
        <v>14</v>
      </c>
    </row>
    <row r="337" spans="1:5" x14ac:dyDescent="0.35">
      <c r="A337" s="1" t="s">
        <v>120</v>
      </c>
      <c r="B337" s="1" t="s">
        <v>101</v>
      </c>
      <c r="C337" s="1" t="s">
        <v>70</v>
      </c>
      <c r="D337" s="2">
        <v>2017</v>
      </c>
      <c r="E337" s="1">
        <v>0</v>
      </c>
    </row>
    <row r="338" spans="1:5" x14ac:dyDescent="0.35">
      <c r="A338" s="1" t="s">
        <v>120</v>
      </c>
      <c r="B338" s="1" t="s">
        <v>101</v>
      </c>
      <c r="C338" s="1" t="s">
        <v>71</v>
      </c>
      <c r="D338" s="2">
        <v>2008</v>
      </c>
      <c r="E338" s="1">
        <v>0</v>
      </c>
    </row>
    <row r="339" spans="1:5" x14ac:dyDescent="0.35">
      <c r="A339" s="1" t="s">
        <v>120</v>
      </c>
      <c r="B339" s="1" t="s">
        <v>101</v>
      </c>
      <c r="C339" s="1" t="s">
        <v>71</v>
      </c>
      <c r="D339" s="2">
        <v>2017</v>
      </c>
      <c r="E339" s="1">
        <v>0</v>
      </c>
    </row>
    <row r="340" spans="1:5" x14ac:dyDescent="0.35">
      <c r="A340" s="1" t="s">
        <v>120</v>
      </c>
      <c r="B340" s="1" t="s">
        <v>101</v>
      </c>
      <c r="C340" s="1" t="s">
        <v>72</v>
      </c>
      <c r="D340" s="2">
        <v>2008</v>
      </c>
      <c r="E340" s="1">
        <v>4</v>
      </c>
    </row>
    <row r="341" spans="1:5" x14ac:dyDescent="0.35">
      <c r="A341" s="1" t="s">
        <v>120</v>
      </c>
      <c r="B341" s="1" t="s">
        <v>101</v>
      </c>
      <c r="C341" s="1" t="s">
        <v>72</v>
      </c>
      <c r="D341" s="2">
        <v>2017</v>
      </c>
      <c r="E341" s="1">
        <v>0</v>
      </c>
    </row>
    <row r="342" spans="1:5" x14ac:dyDescent="0.35">
      <c r="A342" s="1" t="s">
        <v>120</v>
      </c>
      <c r="B342" s="1" t="s">
        <v>101</v>
      </c>
      <c r="C342" s="1" t="s">
        <v>73</v>
      </c>
      <c r="D342" s="2">
        <v>2008</v>
      </c>
      <c r="E342" s="1">
        <v>24</v>
      </c>
    </row>
    <row r="343" spans="1:5" x14ac:dyDescent="0.35">
      <c r="A343" s="1" t="s">
        <v>120</v>
      </c>
      <c r="B343" s="1" t="s">
        <v>101</v>
      </c>
      <c r="C343" s="1" t="s">
        <v>73</v>
      </c>
      <c r="D343" s="2">
        <v>2017</v>
      </c>
      <c r="E343" s="1">
        <v>0</v>
      </c>
    </row>
    <row r="344" spans="1:5" x14ac:dyDescent="0.35">
      <c r="A344" s="1" t="s">
        <v>120</v>
      </c>
      <c r="B344" s="1" t="s">
        <v>101</v>
      </c>
      <c r="C344" s="1" t="s">
        <v>74</v>
      </c>
      <c r="D344" s="2">
        <v>2008</v>
      </c>
      <c r="E344" s="1">
        <v>40</v>
      </c>
    </row>
    <row r="345" spans="1:5" x14ac:dyDescent="0.35">
      <c r="A345" s="1" t="s">
        <v>120</v>
      </c>
      <c r="B345" s="1" t="s">
        <v>101</v>
      </c>
      <c r="C345" s="1" t="s">
        <v>74</v>
      </c>
      <c r="D345" s="2">
        <v>2017</v>
      </c>
      <c r="E345" s="1">
        <v>0</v>
      </c>
    </row>
    <row r="346" spans="1:5" x14ac:dyDescent="0.35">
      <c r="A346" s="1" t="s">
        <v>120</v>
      </c>
      <c r="B346" s="1" t="s">
        <v>101</v>
      </c>
      <c r="C346" s="1" t="s">
        <v>75</v>
      </c>
      <c r="D346" s="2">
        <v>2008</v>
      </c>
      <c r="E346" s="1">
        <v>22</v>
      </c>
    </row>
    <row r="347" spans="1:5" x14ac:dyDescent="0.35">
      <c r="A347" s="1" t="s">
        <v>120</v>
      </c>
      <c r="B347" s="1" t="s">
        <v>101</v>
      </c>
      <c r="C347" s="1" t="s">
        <v>75</v>
      </c>
      <c r="D347" s="2">
        <v>2017</v>
      </c>
      <c r="E347" s="1">
        <v>0</v>
      </c>
    </row>
    <row r="348" spans="1:5" x14ac:dyDescent="0.35">
      <c r="A348" s="1" t="s">
        <v>120</v>
      </c>
      <c r="B348" s="1" t="s">
        <v>101</v>
      </c>
      <c r="C348" s="1" t="s">
        <v>76</v>
      </c>
      <c r="D348" s="2">
        <v>2008</v>
      </c>
      <c r="E348" s="1">
        <v>10</v>
      </c>
    </row>
    <row r="349" spans="1:5" x14ac:dyDescent="0.35">
      <c r="A349" s="1" t="s">
        <v>120</v>
      </c>
      <c r="B349" s="1" t="s">
        <v>101</v>
      </c>
      <c r="C349" s="1" t="s">
        <v>76</v>
      </c>
      <c r="D349" s="2">
        <v>2017</v>
      </c>
      <c r="E349" s="1">
        <v>0</v>
      </c>
    </row>
    <row r="350" spans="1:5" x14ac:dyDescent="0.35">
      <c r="A350" s="1" t="s">
        <v>120</v>
      </c>
      <c r="B350" s="1" t="s">
        <v>101</v>
      </c>
      <c r="C350" s="1" t="s">
        <v>77</v>
      </c>
      <c r="D350" s="2">
        <v>2008</v>
      </c>
      <c r="E350" s="1">
        <v>8</v>
      </c>
    </row>
    <row r="351" spans="1:5" x14ac:dyDescent="0.35">
      <c r="A351" s="1" t="s">
        <v>120</v>
      </c>
      <c r="B351" s="1" t="s">
        <v>101</v>
      </c>
      <c r="C351" s="1" t="s">
        <v>77</v>
      </c>
      <c r="D351" s="2">
        <v>2017</v>
      </c>
      <c r="E351" s="1">
        <v>0</v>
      </c>
    </row>
    <row r="352" spans="1:5" x14ac:dyDescent="0.35">
      <c r="A352" s="1" t="s">
        <v>120</v>
      </c>
      <c r="B352" s="1" t="s">
        <v>101</v>
      </c>
      <c r="C352" s="1" t="s">
        <v>78</v>
      </c>
      <c r="D352" s="2">
        <v>2008</v>
      </c>
      <c r="E352" s="1">
        <v>34</v>
      </c>
    </row>
    <row r="353" spans="1:5" x14ac:dyDescent="0.35">
      <c r="A353" s="1" t="s">
        <v>120</v>
      </c>
      <c r="B353" s="1" t="s">
        <v>101</v>
      </c>
      <c r="C353" s="1" t="s">
        <v>78</v>
      </c>
      <c r="D353" s="2">
        <v>2017</v>
      </c>
      <c r="E353" s="1">
        <v>0</v>
      </c>
    </row>
    <row r="354" spans="1:5" x14ac:dyDescent="0.35">
      <c r="A354" s="1" t="s">
        <v>120</v>
      </c>
      <c r="B354" s="1" t="s">
        <v>101</v>
      </c>
      <c r="C354" s="1" t="s">
        <v>79</v>
      </c>
      <c r="D354" s="2">
        <v>2008</v>
      </c>
      <c r="E354" s="1">
        <v>0</v>
      </c>
    </row>
    <row r="355" spans="1:5" x14ac:dyDescent="0.35">
      <c r="A355" s="1" t="s">
        <v>120</v>
      </c>
      <c r="B355" s="1" t="s">
        <v>101</v>
      </c>
      <c r="C355" s="1" t="s">
        <v>79</v>
      </c>
      <c r="D355" s="2">
        <v>2017</v>
      </c>
      <c r="E355" s="1">
        <v>6</v>
      </c>
    </row>
    <row r="356" spans="1:5" x14ac:dyDescent="0.35">
      <c r="A356" s="1" t="s">
        <v>120</v>
      </c>
      <c r="B356" s="1" t="s">
        <v>101</v>
      </c>
      <c r="C356" s="1" t="s">
        <v>80</v>
      </c>
      <c r="D356" s="2">
        <v>2008</v>
      </c>
      <c r="E356" s="1">
        <v>0</v>
      </c>
    </row>
    <row r="357" spans="1:5" x14ac:dyDescent="0.35">
      <c r="A357" s="1" t="s">
        <v>120</v>
      </c>
      <c r="B357" s="1" t="s">
        <v>101</v>
      </c>
      <c r="C357" s="1" t="s">
        <v>80</v>
      </c>
      <c r="D357" s="2">
        <v>2017</v>
      </c>
      <c r="E357" s="1">
        <v>0</v>
      </c>
    </row>
    <row r="358" spans="1:5" x14ac:dyDescent="0.35">
      <c r="A358" s="1" t="s">
        <v>120</v>
      </c>
      <c r="B358" s="1" t="s">
        <v>101</v>
      </c>
      <c r="C358" s="1" t="s">
        <v>81</v>
      </c>
      <c r="D358" s="2">
        <v>2008</v>
      </c>
      <c r="E358" s="1">
        <v>130</v>
      </c>
    </row>
    <row r="359" spans="1:5" x14ac:dyDescent="0.35">
      <c r="A359" s="1" t="s">
        <v>120</v>
      </c>
      <c r="B359" s="1" t="s">
        <v>101</v>
      </c>
      <c r="C359" s="1" t="s">
        <v>81</v>
      </c>
      <c r="D359" s="2">
        <v>2017</v>
      </c>
      <c r="E359" s="1">
        <v>29</v>
      </c>
    </row>
    <row r="360" spans="1:5" x14ac:dyDescent="0.35">
      <c r="A360" s="1" t="s">
        <v>120</v>
      </c>
      <c r="B360" s="1" t="s">
        <v>101</v>
      </c>
      <c r="C360" s="1" t="s">
        <v>82</v>
      </c>
      <c r="D360" s="2">
        <v>2008</v>
      </c>
      <c r="E360" s="1">
        <v>48</v>
      </c>
    </row>
    <row r="361" spans="1:5" x14ac:dyDescent="0.35">
      <c r="A361" s="1" t="s">
        <v>120</v>
      </c>
      <c r="B361" s="1" t="s">
        <v>101</v>
      </c>
      <c r="C361" s="1" t="s">
        <v>82</v>
      </c>
      <c r="D361" s="2">
        <v>2017</v>
      </c>
      <c r="E361" s="1">
        <v>1</v>
      </c>
    </row>
    <row r="362" spans="1:5" x14ac:dyDescent="0.35">
      <c r="A362" s="1" t="s">
        <v>120</v>
      </c>
      <c r="B362" s="1" t="s">
        <v>101</v>
      </c>
      <c r="C362" s="1" t="s">
        <v>83</v>
      </c>
      <c r="D362" s="2">
        <v>2008</v>
      </c>
      <c r="E362" s="1">
        <v>2</v>
      </c>
    </row>
    <row r="363" spans="1:5" x14ac:dyDescent="0.35">
      <c r="A363" s="1" t="s">
        <v>120</v>
      </c>
      <c r="B363" s="1" t="s">
        <v>101</v>
      </c>
      <c r="C363" s="1" t="s">
        <v>83</v>
      </c>
      <c r="D363" s="2">
        <v>2017</v>
      </c>
      <c r="E363" s="1">
        <v>0</v>
      </c>
    </row>
    <row r="364" spans="1:5" x14ac:dyDescent="0.35">
      <c r="A364" s="1" t="s">
        <v>120</v>
      </c>
      <c r="B364" s="1" t="s">
        <v>101</v>
      </c>
      <c r="C364" s="1" t="s">
        <v>84</v>
      </c>
      <c r="D364" s="2">
        <v>2008</v>
      </c>
      <c r="E364" s="1">
        <v>0</v>
      </c>
    </row>
    <row r="365" spans="1:5" x14ac:dyDescent="0.35">
      <c r="A365" s="1" t="s">
        <v>120</v>
      </c>
      <c r="B365" s="1" t="s">
        <v>101</v>
      </c>
      <c r="C365" s="1" t="s">
        <v>84</v>
      </c>
      <c r="D365" s="2">
        <v>2017</v>
      </c>
      <c r="E365" s="1">
        <v>0</v>
      </c>
    </row>
    <row r="366" spans="1:5" x14ac:dyDescent="0.35">
      <c r="A366" s="1" t="s">
        <v>120</v>
      </c>
      <c r="B366" s="1" t="s">
        <v>101</v>
      </c>
      <c r="C366" s="1" t="s">
        <v>85</v>
      </c>
      <c r="D366" s="2">
        <v>2008</v>
      </c>
      <c r="E366" s="1">
        <v>5</v>
      </c>
    </row>
    <row r="367" spans="1:5" x14ac:dyDescent="0.35">
      <c r="A367" s="1" t="s">
        <v>120</v>
      </c>
      <c r="B367" s="1" t="s">
        <v>101</v>
      </c>
      <c r="C367" s="1" t="s">
        <v>85</v>
      </c>
      <c r="D367" s="2">
        <v>2017</v>
      </c>
      <c r="E367" s="1">
        <v>2</v>
      </c>
    </row>
    <row r="368" spans="1:5" x14ac:dyDescent="0.35">
      <c r="A368" s="1" t="s">
        <v>120</v>
      </c>
      <c r="B368" s="1" t="s">
        <v>101</v>
      </c>
      <c r="C368" s="1" t="s">
        <v>86</v>
      </c>
      <c r="D368" s="2">
        <v>2008</v>
      </c>
      <c r="E368" s="1">
        <v>0</v>
      </c>
    </row>
    <row r="369" spans="1:5" x14ac:dyDescent="0.35">
      <c r="A369" s="1" t="s">
        <v>120</v>
      </c>
      <c r="B369" s="1" t="s">
        <v>101</v>
      </c>
      <c r="C369" s="1" t="s">
        <v>86</v>
      </c>
      <c r="D369" s="2">
        <v>2017</v>
      </c>
      <c r="E369" s="1">
        <v>0</v>
      </c>
    </row>
    <row r="370" spans="1:5" x14ac:dyDescent="0.35">
      <c r="A370" s="1" t="s">
        <v>120</v>
      </c>
      <c r="B370" s="1" t="s">
        <v>101</v>
      </c>
      <c r="C370" s="1" t="s">
        <v>87</v>
      </c>
      <c r="D370" s="2">
        <v>2008</v>
      </c>
      <c r="E370" s="1">
        <v>0</v>
      </c>
    </row>
    <row r="371" spans="1:5" x14ac:dyDescent="0.35">
      <c r="A371" s="1" t="s">
        <v>120</v>
      </c>
      <c r="B371" s="1" t="s">
        <v>101</v>
      </c>
      <c r="C371" s="1" t="s">
        <v>87</v>
      </c>
      <c r="D371" s="2">
        <v>2017</v>
      </c>
      <c r="E371" s="1">
        <v>0</v>
      </c>
    </row>
    <row r="372" spans="1:5" x14ac:dyDescent="0.35">
      <c r="A372" s="1" t="s">
        <v>120</v>
      </c>
      <c r="B372" s="1" t="s">
        <v>101</v>
      </c>
      <c r="C372" s="1" t="s">
        <v>88</v>
      </c>
      <c r="D372" s="2">
        <v>2008</v>
      </c>
      <c r="E372" s="1">
        <v>33</v>
      </c>
    </row>
    <row r="373" spans="1:5" x14ac:dyDescent="0.35">
      <c r="A373" s="1" t="s">
        <v>120</v>
      </c>
      <c r="B373" s="1" t="s">
        <v>101</v>
      </c>
      <c r="C373" s="1" t="s">
        <v>88</v>
      </c>
      <c r="D373" s="2">
        <v>2017</v>
      </c>
      <c r="E373" s="1">
        <v>6</v>
      </c>
    </row>
    <row r="374" spans="1:5" x14ac:dyDescent="0.35">
      <c r="A374" s="1" t="s">
        <v>120</v>
      </c>
      <c r="B374" s="1" t="s">
        <v>101</v>
      </c>
      <c r="C374" s="1" t="s">
        <v>89</v>
      </c>
      <c r="D374" s="2">
        <v>2008</v>
      </c>
      <c r="E374" s="1">
        <v>5</v>
      </c>
    </row>
    <row r="375" spans="1:5" x14ac:dyDescent="0.35">
      <c r="A375" s="1" t="s">
        <v>120</v>
      </c>
      <c r="B375" s="1" t="s">
        <v>101</v>
      </c>
      <c r="C375" s="1" t="s">
        <v>89</v>
      </c>
      <c r="D375" s="2">
        <v>2017</v>
      </c>
      <c r="E375" s="1">
        <v>0</v>
      </c>
    </row>
    <row r="376" spans="1:5" x14ac:dyDescent="0.35">
      <c r="A376" s="1" t="s">
        <v>120</v>
      </c>
      <c r="B376" s="1" t="s">
        <v>101</v>
      </c>
      <c r="C376" s="1" t="s">
        <v>90</v>
      </c>
      <c r="D376" s="2">
        <v>2008</v>
      </c>
      <c r="E376" s="1">
        <v>36</v>
      </c>
    </row>
    <row r="377" spans="1:5" x14ac:dyDescent="0.35">
      <c r="A377" s="1" t="s">
        <v>120</v>
      </c>
      <c r="B377" s="1" t="s">
        <v>101</v>
      </c>
      <c r="C377" s="1" t="s">
        <v>90</v>
      </c>
      <c r="D377" s="2">
        <v>2017</v>
      </c>
      <c r="E377" s="1">
        <v>13</v>
      </c>
    </row>
    <row r="378" spans="1:5" x14ac:dyDescent="0.35">
      <c r="A378" s="1" t="s">
        <v>120</v>
      </c>
      <c r="B378" s="1" t="s">
        <v>101</v>
      </c>
      <c r="C378" s="1" t="s">
        <v>91</v>
      </c>
      <c r="D378" s="2">
        <v>2008</v>
      </c>
      <c r="E378" s="1">
        <v>0</v>
      </c>
    </row>
    <row r="379" spans="1:5" x14ac:dyDescent="0.35">
      <c r="A379" s="1" t="s">
        <v>120</v>
      </c>
      <c r="B379" s="1" t="s">
        <v>101</v>
      </c>
      <c r="C379" s="1" t="s">
        <v>91</v>
      </c>
      <c r="D379" s="2">
        <v>2017</v>
      </c>
      <c r="E379" s="1">
        <v>0</v>
      </c>
    </row>
    <row r="380" spans="1:5" x14ac:dyDescent="0.35">
      <c r="A380" s="1" t="s">
        <v>120</v>
      </c>
      <c r="B380" s="1" t="s">
        <v>101</v>
      </c>
      <c r="C380" s="1" t="s">
        <v>92</v>
      </c>
      <c r="D380" s="2">
        <v>2008</v>
      </c>
      <c r="E380" s="1">
        <v>10</v>
      </c>
    </row>
    <row r="381" spans="1:5" x14ac:dyDescent="0.35">
      <c r="A381" s="1" t="s">
        <v>120</v>
      </c>
      <c r="B381" s="1" t="s">
        <v>101</v>
      </c>
      <c r="C381" s="1" t="s">
        <v>92</v>
      </c>
      <c r="D381" s="2">
        <v>2017</v>
      </c>
      <c r="E381" s="1">
        <v>0</v>
      </c>
    </row>
    <row r="382" spans="1:5" x14ac:dyDescent="0.35">
      <c r="A382" s="1" t="s">
        <v>120</v>
      </c>
      <c r="B382" s="1" t="s">
        <v>101</v>
      </c>
      <c r="C382" s="1" t="s">
        <v>93</v>
      </c>
      <c r="D382" s="2">
        <v>2008</v>
      </c>
      <c r="E382" s="1">
        <v>17</v>
      </c>
    </row>
    <row r="383" spans="1:5" x14ac:dyDescent="0.35">
      <c r="A383" s="1" t="s">
        <v>120</v>
      </c>
      <c r="B383" s="1" t="s">
        <v>101</v>
      </c>
      <c r="C383" s="1" t="s">
        <v>93</v>
      </c>
      <c r="D383" s="2">
        <v>2017</v>
      </c>
      <c r="E383" s="1">
        <v>13</v>
      </c>
    </row>
    <row r="384" spans="1:5" x14ac:dyDescent="0.35">
      <c r="A384" s="1" t="s">
        <v>120</v>
      </c>
      <c r="B384" s="1" t="s">
        <v>101</v>
      </c>
      <c r="C384" s="1" t="s">
        <v>94</v>
      </c>
      <c r="D384" s="2">
        <v>2008</v>
      </c>
      <c r="E384" s="1">
        <v>4</v>
      </c>
    </row>
    <row r="385" spans="1:5" x14ac:dyDescent="0.35">
      <c r="A385" s="1" t="s">
        <v>120</v>
      </c>
      <c r="B385" s="1" t="s">
        <v>101</v>
      </c>
      <c r="C385" s="1" t="s">
        <v>94</v>
      </c>
      <c r="D385" s="2">
        <v>2017</v>
      </c>
      <c r="E385" s="1">
        <v>0</v>
      </c>
    </row>
    <row r="386" spans="1:5" x14ac:dyDescent="0.35">
      <c r="A386" s="1" t="s">
        <v>120</v>
      </c>
      <c r="B386" s="1" t="s">
        <v>101</v>
      </c>
      <c r="C386" s="1" t="s">
        <v>95</v>
      </c>
      <c r="D386" s="2">
        <v>2008</v>
      </c>
      <c r="E386" s="1">
        <v>0</v>
      </c>
    </row>
    <row r="387" spans="1:5" x14ac:dyDescent="0.35">
      <c r="A387" s="1" t="s">
        <v>120</v>
      </c>
      <c r="B387" s="1" t="s">
        <v>101</v>
      </c>
      <c r="C387" s="1" t="s">
        <v>95</v>
      </c>
      <c r="D387" s="2">
        <v>2017</v>
      </c>
      <c r="E387" s="1">
        <v>0</v>
      </c>
    </row>
    <row r="388" spans="1:5" x14ac:dyDescent="0.35">
      <c r="A388" s="1" t="s">
        <v>120</v>
      </c>
      <c r="B388" s="1" t="s">
        <v>101</v>
      </c>
      <c r="C388" s="1" t="s">
        <v>96</v>
      </c>
      <c r="D388" s="2">
        <v>2008</v>
      </c>
      <c r="E388" s="1">
        <v>0</v>
      </c>
    </row>
    <row r="389" spans="1:5" x14ac:dyDescent="0.35">
      <c r="A389" s="1" t="s">
        <v>120</v>
      </c>
      <c r="B389" s="1" t="s">
        <v>101</v>
      </c>
      <c r="C389" s="1" t="s">
        <v>96</v>
      </c>
      <c r="D389" s="2">
        <v>2017</v>
      </c>
      <c r="E389" s="1">
        <v>0</v>
      </c>
    </row>
    <row r="390" spans="1:5" x14ac:dyDescent="0.35">
      <c r="A390" s="1" t="s">
        <v>120</v>
      </c>
      <c r="B390" s="1" t="s">
        <v>101</v>
      </c>
      <c r="C390" s="1" t="s">
        <v>97</v>
      </c>
      <c r="D390" s="2">
        <v>2008</v>
      </c>
      <c r="E390" s="1">
        <v>8</v>
      </c>
    </row>
    <row r="391" spans="1:5" x14ac:dyDescent="0.35">
      <c r="A391" s="1" t="s">
        <v>120</v>
      </c>
      <c r="B391" s="1" t="s">
        <v>101</v>
      </c>
      <c r="C391" s="1" t="s">
        <v>97</v>
      </c>
      <c r="D391" s="2">
        <v>2017</v>
      </c>
      <c r="E391" s="1">
        <v>0</v>
      </c>
    </row>
    <row r="392" spans="1:5" x14ac:dyDescent="0.35">
      <c r="A392" s="1" t="s">
        <v>120</v>
      </c>
      <c r="B392" s="1" t="s">
        <v>101</v>
      </c>
      <c r="C392" s="1" t="s">
        <v>98</v>
      </c>
      <c r="D392" s="2">
        <v>2008</v>
      </c>
      <c r="E392" s="1">
        <v>27</v>
      </c>
    </row>
    <row r="393" spans="1:5" x14ac:dyDescent="0.35">
      <c r="A393" s="1" t="s">
        <v>120</v>
      </c>
      <c r="B393" s="1" t="s">
        <v>101</v>
      </c>
      <c r="C393" s="1" t="s">
        <v>98</v>
      </c>
      <c r="D393" s="2">
        <v>2017</v>
      </c>
      <c r="E393" s="1">
        <v>0</v>
      </c>
    </row>
    <row r="394" spans="1:5" x14ac:dyDescent="0.35">
      <c r="A394" s="1" t="s">
        <v>120</v>
      </c>
      <c r="B394" s="1" t="s">
        <v>101</v>
      </c>
      <c r="C394" s="1" t="s">
        <v>99</v>
      </c>
      <c r="D394" s="2">
        <v>2008</v>
      </c>
      <c r="E394" s="1">
        <v>0</v>
      </c>
    </row>
    <row r="395" spans="1:5" x14ac:dyDescent="0.35">
      <c r="A395" s="1" t="s">
        <v>120</v>
      </c>
      <c r="B395" s="1" t="s">
        <v>101</v>
      </c>
      <c r="C395" s="1" t="s">
        <v>99</v>
      </c>
      <c r="D395" s="2">
        <v>2017</v>
      </c>
      <c r="E395" s="1">
        <v>0</v>
      </c>
    </row>
    <row r="396" spans="1:5" x14ac:dyDescent="0.35">
      <c r="A396" s="1" t="s">
        <v>120</v>
      </c>
      <c r="B396" s="1" t="s">
        <v>101</v>
      </c>
      <c r="C396" s="1" t="s">
        <v>100</v>
      </c>
      <c r="D396" s="2">
        <v>2008</v>
      </c>
      <c r="E396" s="1">
        <v>66</v>
      </c>
    </row>
    <row r="397" spans="1:5" x14ac:dyDescent="0.35">
      <c r="A397" s="1" t="s">
        <v>120</v>
      </c>
      <c r="B397" s="1" t="s">
        <v>101</v>
      </c>
      <c r="C397" s="1" t="s">
        <v>100</v>
      </c>
      <c r="D397" s="2">
        <v>2017</v>
      </c>
      <c r="E397" s="1">
        <v>26</v>
      </c>
    </row>
    <row r="398" spans="1:5" x14ac:dyDescent="0.35">
      <c r="A398" s="1" t="s">
        <v>120</v>
      </c>
      <c r="B398" s="1" t="s">
        <v>102</v>
      </c>
      <c r="C398" s="1" t="s">
        <v>2</v>
      </c>
      <c r="D398" s="2">
        <v>2008</v>
      </c>
      <c r="E398" s="1">
        <v>2868</v>
      </c>
    </row>
    <row r="399" spans="1:5" x14ac:dyDescent="0.35">
      <c r="A399" s="1" t="s">
        <v>120</v>
      </c>
      <c r="B399" s="1" t="s">
        <v>102</v>
      </c>
      <c r="C399" s="1" t="s">
        <v>2</v>
      </c>
      <c r="D399" s="2">
        <v>2017</v>
      </c>
      <c r="E399" s="1">
        <v>1061</v>
      </c>
    </row>
    <row r="400" spans="1:5" x14ac:dyDescent="0.35">
      <c r="A400" s="1" t="s">
        <v>120</v>
      </c>
      <c r="B400" s="1" t="s">
        <v>102</v>
      </c>
      <c r="C400" s="1" t="s">
        <v>3</v>
      </c>
      <c r="D400" s="2">
        <v>2008</v>
      </c>
      <c r="E400" s="1">
        <v>882</v>
      </c>
    </row>
    <row r="401" spans="1:5" x14ac:dyDescent="0.35">
      <c r="A401" s="1" t="s">
        <v>120</v>
      </c>
      <c r="B401" s="1" t="s">
        <v>102</v>
      </c>
      <c r="C401" s="1" t="s">
        <v>3</v>
      </c>
      <c r="D401" s="2">
        <v>2017</v>
      </c>
      <c r="E401" s="1">
        <v>443</v>
      </c>
    </row>
    <row r="402" spans="1:5" x14ac:dyDescent="0.35">
      <c r="A402" s="1" t="s">
        <v>120</v>
      </c>
      <c r="B402" s="1" t="s">
        <v>102</v>
      </c>
      <c r="C402" s="1" t="s">
        <v>4</v>
      </c>
      <c r="D402" s="2">
        <v>2008</v>
      </c>
      <c r="E402" s="1">
        <v>261</v>
      </c>
    </row>
    <row r="403" spans="1:5" x14ac:dyDescent="0.35">
      <c r="A403" s="1" t="s">
        <v>120</v>
      </c>
      <c r="B403" s="1" t="s">
        <v>102</v>
      </c>
      <c r="C403" s="1" t="s">
        <v>4</v>
      </c>
      <c r="D403" s="2">
        <v>2017</v>
      </c>
      <c r="E403" s="1">
        <v>140</v>
      </c>
    </row>
    <row r="404" spans="1:5" x14ac:dyDescent="0.35">
      <c r="A404" s="1" t="s">
        <v>120</v>
      </c>
      <c r="B404" s="1" t="s">
        <v>102</v>
      </c>
      <c r="C404" s="1" t="s">
        <v>5</v>
      </c>
      <c r="D404" s="2">
        <v>2008</v>
      </c>
      <c r="E404" s="1">
        <v>6</v>
      </c>
    </row>
    <row r="405" spans="1:5" x14ac:dyDescent="0.35">
      <c r="A405" s="1" t="s">
        <v>120</v>
      </c>
      <c r="B405" s="1" t="s">
        <v>102</v>
      </c>
      <c r="C405" s="1" t="s">
        <v>5</v>
      </c>
      <c r="D405" s="2">
        <v>2017</v>
      </c>
      <c r="E405" s="1">
        <v>0</v>
      </c>
    </row>
    <row r="406" spans="1:5" x14ac:dyDescent="0.35">
      <c r="A406" s="1" t="s">
        <v>120</v>
      </c>
      <c r="B406" s="1" t="s">
        <v>102</v>
      </c>
      <c r="C406" s="1" t="s">
        <v>6</v>
      </c>
      <c r="D406" s="2">
        <v>2008</v>
      </c>
      <c r="E406" s="1">
        <v>67</v>
      </c>
    </row>
    <row r="407" spans="1:5" x14ac:dyDescent="0.35">
      <c r="A407" s="1" t="s">
        <v>120</v>
      </c>
      <c r="B407" s="1" t="s">
        <v>102</v>
      </c>
      <c r="C407" s="1" t="s">
        <v>6</v>
      </c>
      <c r="D407" s="2">
        <v>2017</v>
      </c>
      <c r="E407" s="1">
        <v>91</v>
      </c>
    </row>
    <row r="408" spans="1:5" x14ac:dyDescent="0.35">
      <c r="A408" s="1" t="s">
        <v>120</v>
      </c>
      <c r="B408" s="1" t="s">
        <v>102</v>
      </c>
      <c r="C408" s="1" t="s">
        <v>7</v>
      </c>
      <c r="D408" s="2">
        <v>2008</v>
      </c>
      <c r="E408" s="1">
        <v>7</v>
      </c>
    </row>
    <row r="409" spans="1:5" x14ac:dyDescent="0.35">
      <c r="A409" s="1" t="s">
        <v>120</v>
      </c>
      <c r="B409" s="1" t="s">
        <v>102</v>
      </c>
      <c r="C409" s="1" t="s">
        <v>7</v>
      </c>
      <c r="D409" s="2">
        <v>2017</v>
      </c>
      <c r="E409" s="1">
        <v>0</v>
      </c>
    </row>
    <row r="410" spans="1:5" x14ac:dyDescent="0.35">
      <c r="A410" s="1" t="s">
        <v>120</v>
      </c>
      <c r="B410" s="1" t="s">
        <v>102</v>
      </c>
      <c r="C410" s="1" t="s">
        <v>8</v>
      </c>
      <c r="D410" s="2">
        <v>2008</v>
      </c>
      <c r="E410" s="1">
        <v>0</v>
      </c>
    </row>
    <row r="411" spans="1:5" x14ac:dyDescent="0.35">
      <c r="A411" s="1" t="s">
        <v>120</v>
      </c>
      <c r="B411" s="1" t="s">
        <v>102</v>
      </c>
      <c r="C411" s="1" t="s">
        <v>8</v>
      </c>
      <c r="D411" s="2">
        <v>2017</v>
      </c>
      <c r="E411" s="1">
        <v>0</v>
      </c>
    </row>
    <row r="412" spans="1:5" x14ac:dyDescent="0.35">
      <c r="A412" s="1" t="s">
        <v>120</v>
      </c>
      <c r="B412" s="1" t="s">
        <v>102</v>
      </c>
      <c r="C412" s="1" t="s">
        <v>9</v>
      </c>
      <c r="D412" s="2">
        <v>2008</v>
      </c>
      <c r="E412" s="1">
        <v>0</v>
      </c>
    </row>
    <row r="413" spans="1:5" x14ac:dyDescent="0.35">
      <c r="A413" s="1" t="s">
        <v>120</v>
      </c>
      <c r="B413" s="1" t="s">
        <v>102</v>
      </c>
      <c r="C413" s="1" t="s">
        <v>9</v>
      </c>
      <c r="D413" s="2">
        <v>2017</v>
      </c>
      <c r="E413" s="1">
        <v>0</v>
      </c>
    </row>
    <row r="414" spans="1:5" x14ac:dyDescent="0.35">
      <c r="A414" s="1" t="s">
        <v>120</v>
      </c>
      <c r="B414" s="1" t="s">
        <v>102</v>
      </c>
      <c r="C414" s="1" t="s">
        <v>10</v>
      </c>
      <c r="D414" s="2">
        <v>2008</v>
      </c>
      <c r="E414" s="1">
        <v>118</v>
      </c>
    </row>
    <row r="415" spans="1:5" x14ac:dyDescent="0.35">
      <c r="A415" s="1" t="s">
        <v>120</v>
      </c>
      <c r="B415" s="1" t="s">
        <v>102</v>
      </c>
      <c r="C415" s="1" t="s">
        <v>10</v>
      </c>
      <c r="D415" s="2">
        <v>2017</v>
      </c>
      <c r="E415" s="1">
        <v>11</v>
      </c>
    </row>
    <row r="416" spans="1:5" x14ac:dyDescent="0.35">
      <c r="A416" s="1" t="s">
        <v>120</v>
      </c>
      <c r="B416" s="1" t="s">
        <v>102</v>
      </c>
      <c r="C416" s="1" t="s">
        <v>11</v>
      </c>
      <c r="D416" s="2">
        <v>2008</v>
      </c>
      <c r="E416" s="1">
        <v>18</v>
      </c>
    </row>
    <row r="417" spans="1:5" x14ac:dyDescent="0.35">
      <c r="A417" s="1" t="s">
        <v>120</v>
      </c>
      <c r="B417" s="1" t="s">
        <v>102</v>
      </c>
      <c r="C417" s="1" t="s">
        <v>11</v>
      </c>
      <c r="D417" s="2">
        <v>2017</v>
      </c>
      <c r="E417" s="1">
        <v>0</v>
      </c>
    </row>
    <row r="418" spans="1:5" x14ac:dyDescent="0.35">
      <c r="A418" s="1" t="s">
        <v>120</v>
      </c>
      <c r="B418" s="1" t="s">
        <v>102</v>
      </c>
      <c r="C418" s="1" t="s">
        <v>12</v>
      </c>
      <c r="D418" s="2">
        <v>2008</v>
      </c>
      <c r="E418" s="1">
        <v>8</v>
      </c>
    </row>
    <row r="419" spans="1:5" x14ac:dyDescent="0.35">
      <c r="A419" s="1" t="s">
        <v>120</v>
      </c>
      <c r="B419" s="1" t="s">
        <v>102</v>
      </c>
      <c r="C419" s="1" t="s">
        <v>12</v>
      </c>
      <c r="D419" s="2">
        <v>2017</v>
      </c>
      <c r="E419" s="1">
        <v>7</v>
      </c>
    </row>
    <row r="420" spans="1:5" x14ac:dyDescent="0.35">
      <c r="A420" s="1" t="s">
        <v>120</v>
      </c>
      <c r="B420" s="1" t="s">
        <v>102</v>
      </c>
      <c r="C420" s="1" t="s">
        <v>13</v>
      </c>
      <c r="D420" s="2">
        <v>2008</v>
      </c>
      <c r="E420" s="1">
        <v>0</v>
      </c>
    </row>
    <row r="421" spans="1:5" x14ac:dyDescent="0.35">
      <c r="A421" s="1" t="s">
        <v>120</v>
      </c>
      <c r="B421" s="1" t="s">
        <v>102</v>
      </c>
      <c r="C421" s="1" t="s">
        <v>13</v>
      </c>
      <c r="D421" s="2">
        <v>2017</v>
      </c>
      <c r="E421" s="1">
        <v>0</v>
      </c>
    </row>
    <row r="422" spans="1:5" x14ac:dyDescent="0.35">
      <c r="A422" s="1" t="s">
        <v>120</v>
      </c>
      <c r="B422" s="1" t="s">
        <v>102</v>
      </c>
      <c r="C422" s="1" t="s">
        <v>14</v>
      </c>
      <c r="D422" s="2">
        <v>2008</v>
      </c>
      <c r="E422" s="1">
        <v>5</v>
      </c>
    </row>
    <row r="423" spans="1:5" x14ac:dyDescent="0.35">
      <c r="A423" s="1" t="s">
        <v>120</v>
      </c>
      <c r="B423" s="1" t="s">
        <v>102</v>
      </c>
      <c r="C423" s="1" t="s">
        <v>14</v>
      </c>
      <c r="D423" s="2">
        <v>2017</v>
      </c>
      <c r="E423" s="1">
        <v>4</v>
      </c>
    </row>
    <row r="424" spans="1:5" x14ac:dyDescent="0.35">
      <c r="A424" s="1" t="s">
        <v>120</v>
      </c>
      <c r="B424" s="1" t="s">
        <v>102</v>
      </c>
      <c r="C424" s="1" t="s">
        <v>15</v>
      </c>
      <c r="D424" s="2">
        <v>2008</v>
      </c>
      <c r="E424" s="1">
        <v>0</v>
      </c>
    </row>
    <row r="425" spans="1:5" x14ac:dyDescent="0.35">
      <c r="A425" s="1" t="s">
        <v>120</v>
      </c>
      <c r="B425" s="1" t="s">
        <v>102</v>
      </c>
      <c r="C425" s="1" t="s">
        <v>15</v>
      </c>
      <c r="D425" s="2">
        <v>2017</v>
      </c>
      <c r="E425" s="1">
        <v>0</v>
      </c>
    </row>
    <row r="426" spans="1:5" x14ac:dyDescent="0.35">
      <c r="A426" s="1" t="s">
        <v>120</v>
      </c>
      <c r="B426" s="1" t="s">
        <v>102</v>
      </c>
      <c r="C426" s="1" t="s">
        <v>16</v>
      </c>
      <c r="D426" s="2">
        <v>2008</v>
      </c>
      <c r="E426" s="1">
        <v>2</v>
      </c>
    </row>
    <row r="427" spans="1:5" x14ac:dyDescent="0.35">
      <c r="A427" s="1" t="s">
        <v>120</v>
      </c>
      <c r="B427" s="1" t="s">
        <v>102</v>
      </c>
      <c r="C427" s="1" t="s">
        <v>16</v>
      </c>
      <c r="D427" s="2">
        <v>2017</v>
      </c>
      <c r="E427" s="1">
        <v>0</v>
      </c>
    </row>
    <row r="428" spans="1:5" x14ac:dyDescent="0.35">
      <c r="A428" s="1" t="s">
        <v>120</v>
      </c>
      <c r="B428" s="1" t="s">
        <v>102</v>
      </c>
      <c r="C428" s="1" t="s">
        <v>17</v>
      </c>
      <c r="D428" s="2">
        <v>2008</v>
      </c>
      <c r="E428" s="1">
        <v>78</v>
      </c>
    </row>
    <row r="429" spans="1:5" x14ac:dyDescent="0.35">
      <c r="A429" s="1" t="s">
        <v>120</v>
      </c>
      <c r="B429" s="1" t="s">
        <v>102</v>
      </c>
      <c r="C429" s="1" t="s">
        <v>17</v>
      </c>
      <c r="D429" s="2">
        <v>2017</v>
      </c>
      <c r="E429" s="1">
        <v>39</v>
      </c>
    </row>
    <row r="430" spans="1:5" x14ac:dyDescent="0.35">
      <c r="A430" s="1" t="s">
        <v>120</v>
      </c>
      <c r="B430" s="1" t="s">
        <v>102</v>
      </c>
      <c r="C430" s="1" t="s">
        <v>18</v>
      </c>
      <c r="D430" s="2">
        <v>2008</v>
      </c>
      <c r="E430" s="1">
        <v>16</v>
      </c>
    </row>
    <row r="431" spans="1:5" x14ac:dyDescent="0.35">
      <c r="A431" s="1" t="s">
        <v>120</v>
      </c>
      <c r="B431" s="1" t="s">
        <v>102</v>
      </c>
      <c r="C431" s="1" t="s">
        <v>18</v>
      </c>
      <c r="D431" s="2">
        <v>2017</v>
      </c>
      <c r="E431" s="1">
        <v>0</v>
      </c>
    </row>
    <row r="432" spans="1:5" x14ac:dyDescent="0.35">
      <c r="A432" s="1" t="s">
        <v>120</v>
      </c>
      <c r="B432" s="1" t="s">
        <v>102</v>
      </c>
      <c r="C432" s="1" t="s">
        <v>19</v>
      </c>
      <c r="D432" s="2">
        <v>2008</v>
      </c>
      <c r="E432" s="1">
        <v>0</v>
      </c>
    </row>
    <row r="433" spans="1:5" x14ac:dyDescent="0.35">
      <c r="A433" s="1" t="s">
        <v>120</v>
      </c>
      <c r="B433" s="1" t="s">
        <v>102</v>
      </c>
      <c r="C433" s="1" t="s">
        <v>19</v>
      </c>
      <c r="D433" s="2">
        <v>2017</v>
      </c>
      <c r="E433" s="1">
        <v>0</v>
      </c>
    </row>
    <row r="434" spans="1:5" x14ac:dyDescent="0.35">
      <c r="A434" s="1" t="s">
        <v>120</v>
      </c>
      <c r="B434" s="1" t="s">
        <v>102</v>
      </c>
      <c r="C434" s="1" t="s">
        <v>20</v>
      </c>
      <c r="D434" s="2">
        <v>2008</v>
      </c>
      <c r="E434" s="1">
        <v>0</v>
      </c>
    </row>
    <row r="435" spans="1:5" x14ac:dyDescent="0.35">
      <c r="A435" s="1" t="s">
        <v>120</v>
      </c>
      <c r="B435" s="1" t="s">
        <v>102</v>
      </c>
      <c r="C435" s="1" t="s">
        <v>20</v>
      </c>
      <c r="D435" s="2">
        <v>2017</v>
      </c>
      <c r="E435" s="1">
        <v>0</v>
      </c>
    </row>
    <row r="436" spans="1:5" x14ac:dyDescent="0.35">
      <c r="A436" s="1" t="s">
        <v>120</v>
      </c>
      <c r="B436" s="1" t="s">
        <v>102</v>
      </c>
      <c r="C436" s="1" t="s">
        <v>21</v>
      </c>
      <c r="D436" s="2">
        <v>2008</v>
      </c>
      <c r="E436" s="1">
        <v>0</v>
      </c>
    </row>
    <row r="437" spans="1:5" x14ac:dyDescent="0.35">
      <c r="A437" s="1" t="s">
        <v>120</v>
      </c>
      <c r="B437" s="1" t="s">
        <v>102</v>
      </c>
      <c r="C437" s="1" t="s">
        <v>21</v>
      </c>
      <c r="D437" s="2">
        <v>2017</v>
      </c>
      <c r="E437" s="1">
        <v>0</v>
      </c>
    </row>
    <row r="438" spans="1:5" x14ac:dyDescent="0.35">
      <c r="A438" s="1" t="s">
        <v>120</v>
      </c>
      <c r="B438" s="1" t="s">
        <v>102</v>
      </c>
      <c r="C438" s="1" t="s">
        <v>22</v>
      </c>
      <c r="D438" s="2">
        <v>2008</v>
      </c>
      <c r="E438" s="1">
        <v>8</v>
      </c>
    </row>
    <row r="439" spans="1:5" x14ac:dyDescent="0.35">
      <c r="A439" s="1" t="s">
        <v>120</v>
      </c>
      <c r="B439" s="1" t="s">
        <v>102</v>
      </c>
      <c r="C439" s="1" t="s">
        <v>22</v>
      </c>
      <c r="D439" s="2">
        <v>2017</v>
      </c>
      <c r="E439" s="1">
        <v>0</v>
      </c>
    </row>
    <row r="440" spans="1:5" x14ac:dyDescent="0.35">
      <c r="A440" s="1" t="s">
        <v>120</v>
      </c>
      <c r="B440" s="1" t="s">
        <v>102</v>
      </c>
      <c r="C440" s="1" t="s">
        <v>23</v>
      </c>
      <c r="D440" s="2">
        <v>2008</v>
      </c>
      <c r="E440" s="1">
        <v>14</v>
      </c>
    </row>
    <row r="441" spans="1:5" x14ac:dyDescent="0.35">
      <c r="A441" s="1" t="s">
        <v>120</v>
      </c>
      <c r="B441" s="1" t="s">
        <v>102</v>
      </c>
      <c r="C441" s="1" t="s">
        <v>23</v>
      </c>
      <c r="D441" s="2">
        <v>2017</v>
      </c>
      <c r="E441" s="1">
        <v>0</v>
      </c>
    </row>
    <row r="442" spans="1:5" x14ac:dyDescent="0.35">
      <c r="A442" s="1" t="s">
        <v>120</v>
      </c>
      <c r="B442" s="1" t="s">
        <v>102</v>
      </c>
      <c r="C442" s="1" t="s">
        <v>24</v>
      </c>
      <c r="D442" s="2">
        <v>2008</v>
      </c>
      <c r="E442" s="1">
        <v>21</v>
      </c>
    </row>
    <row r="443" spans="1:5" x14ac:dyDescent="0.35">
      <c r="A443" s="1" t="s">
        <v>120</v>
      </c>
      <c r="B443" s="1" t="s">
        <v>102</v>
      </c>
      <c r="C443" s="1" t="s">
        <v>24</v>
      </c>
      <c r="D443" s="2">
        <v>2017</v>
      </c>
      <c r="E443" s="1">
        <v>22</v>
      </c>
    </row>
    <row r="444" spans="1:5" x14ac:dyDescent="0.35">
      <c r="A444" s="1" t="s">
        <v>120</v>
      </c>
      <c r="B444" s="1" t="s">
        <v>102</v>
      </c>
      <c r="C444" s="1" t="s">
        <v>25</v>
      </c>
      <c r="D444" s="2">
        <v>2008</v>
      </c>
      <c r="E444" s="1">
        <v>6</v>
      </c>
    </row>
    <row r="445" spans="1:5" x14ac:dyDescent="0.35">
      <c r="A445" s="1" t="s">
        <v>120</v>
      </c>
      <c r="B445" s="1" t="s">
        <v>102</v>
      </c>
      <c r="C445" s="1" t="s">
        <v>25</v>
      </c>
      <c r="D445" s="2">
        <v>2017</v>
      </c>
      <c r="E445" s="1">
        <v>0</v>
      </c>
    </row>
    <row r="446" spans="1:5" x14ac:dyDescent="0.35">
      <c r="A446" s="1" t="s">
        <v>120</v>
      </c>
      <c r="B446" s="1" t="s">
        <v>102</v>
      </c>
      <c r="C446" s="1" t="s">
        <v>26</v>
      </c>
      <c r="D446" s="2">
        <v>2008</v>
      </c>
      <c r="E446" s="1">
        <v>12</v>
      </c>
    </row>
    <row r="447" spans="1:5" x14ac:dyDescent="0.35">
      <c r="A447" s="1" t="s">
        <v>120</v>
      </c>
      <c r="B447" s="1" t="s">
        <v>102</v>
      </c>
      <c r="C447" s="1" t="s">
        <v>26</v>
      </c>
      <c r="D447" s="2">
        <v>2017</v>
      </c>
      <c r="E447" s="1">
        <v>0</v>
      </c>
    </row>
    <row r="448" spans="1:5" x14ac:dyDescent="0.35">
      <c r="A448" s="1" t="s">
        <v>120</v>
      </c>
      <c r="B448" s="1" t="s">
        <v>102</v>
      </c>
      <c r="C448" s="1" t="s">
        <v>27</v>
      </c>
      <c r="D448" s="2">
        <v>2008</v>
      </c>
      <c r="E448" s="1">
        <v>68</v>
      </c>
    </row>
    <row r="449" spans="1:5" x14ac:dyDescent="0.35">
      <c r="A449" s="1" t="s">
        <v>120</v>
      </c>
      <c r="B449" s="1" t="s">
        <v>102</v>
      </c>
      <c r="C449" s="1" t="s">
        <v>27</v>
      </c>
      <c r="D449" s="2">
        <v>2017</v>
      </c>
      <c r="E449" s="1">
        <v>13</v>
      </c>
    </row>
    <row r="450" spans="1:5" x14ac:dyDescent="0.35">
      <c r="A450" s="1" t="s">
        <v>120</v>
      </c>
      <c r="B450" s="1" t="s">
        <v>102</v>
      </c>
      <c r="C450" s="1" t="s">
        <v>28</v>
      </c>
      <c r="D450" s="2">
        <v>2008</v>
      </c>
      <c r="E450" s="1">
        <v>10</v>
      </c>
    </row>
    <row r="451" spans="1:5" x14ac:dyDescent="0.35">
      <c r="A451" s="1" t="s">
        <v>120</v>
      </c>
      <c r="B451" s="1" t="s">
        <v>102</v>
      </c>
      <c r="C451" s="1" t="s">
        <v>28</v>
      </c>
      <c r="D451" s="2">
        <v>2017</v>
      </c>
      <c r="E451" s="1">
        <v>0</v>
      </c>
    </row>
    <row r="452" spans="1:5" x14ac:dyDescent="0.35">
      <c r="A452" s="1" t="s">
        <v>120</v>
      </c>
      <c r="B452" s="1" t="s">
        <v>102</v>
      </c>
      <c r="C452" s="1" t="s">
        <v>29</v>
      </c>
      <c r="D452" s="2">
        <v>2008</v>
      </c>
      <c r="E452" s="1">
        <v>17</v>
      </c>
    </row>
    <row r="453" spans="1:5" x14ac:dyDescent="0.35">
      <c r="A453" s="1" t="s">
        <v>120</v>
      </c>
      <c r="B453" s="1" t="s">
        <v>102</v>
      </c>
      <c r="C453" s="1" t="s">
        <v>29</v>
      </c>
      <c r="D453" s="2">
        <v>2017</v>
      </c>
      <c r="E453" s="1">
        <v>20</v>
      </c>
    </row>
    <row r="454" spans="1:5" x14ac:dyDescent="0.35">
      <c r="A454" s="1" t="s">
        <v>120</v>
      </c>
      <c r="B454" s="1" t="s">
        <v>102</v>
      </c>
      <c r="C454" s="1" t="s">
        <v>30</v>
      </c>
      <c r="D454" s="2">
        <v>2008</v>
      </c>
      <c r="E454" s="1">
        <v>118</v>
      </c>
    </row>
    <row r="455" spans="1:5" x14ac:dyDescent="0.35">
      <c r="A455" s="1" t="s">
        <v>120</v>
      </c>
      <c r="B455" s="1" t="s">
        <v>102</v>
      </c>
      <c r="C455" s="1" t="s">
        <v>30</v>
      </c>
      <c r="D455" s="2">
        <v>2017</v>
      </c>
      <c r="E455" s="1">
        <v>26</v>
      </c>
    </row>
    <row r="456" spans="1:5" x14ac:dyDescent="0.35">
      <c r="A456" s="1" t="s">
        <v>120</v>
      </c>
      <c r="B456" s="1" t="s">
        <v>102</v>
      </c>
      <c r="C456" s="1" t="s">
        <v>31</v>
      </c>
      <c r="D456" s="2">
        <v>2008</v>
      </c>
      <c r="E456" s="1">
        <v>30</v>
      </c>
    </row>
    <row r="457" spans="1:5" x14ac:dyDescent="0.35">
      <c r="A457" s="1" t="s">
        <v>120</v>
      </c>
      <c r="B457" s="1" t="s">
        <v>102</v>
      </c>
      <c r="C457" s="1" t="s">
        <v>31</v>
      </c>
      <c r="D457" s="2">
        <v>2017</v>
      </c>
      <c r="E457" s="1">
        <v>8</v>
      </c>
    </row>
    <row r="458" spans="1:5" x14ac:dyDescent="0.35">
      <c r="A458" s="1" t="s">
        <v>120</v>
      </c>
      <c r="B458" s="1" t="s">
        <v>102</v>
      </c>
      <c r="C458" s="1" t="s">
        <v>32</v>
      </c>
      <c r="D458" s="2">
        <v>2008</v>
      </c>
      <c r="E458" s="1">
        <v>0</v>
      </c>
    </row>
    <row r="459" spans="1:5" x14ac:dyDescent="0.35">
      <c r="A459" s="1" t="s">
        <v>120</v>
      </c>
      <c r="B459" s="1" t="s">
        <v>102</v>
      </c>
      <c r="C459" s="1" t="s">
        <v>32</v>
      </c>
      <c r="D459" s="2">
        <v>2017</v>
      </c>
      <c r="E459" s="1">
        <v>0</v>
      </c>
    </row>
    <row r="460" spans="1:5" x14ac:dyDescent="0.35">
      <c r="A460" s="1" t="s">
        <v>120</v>
      </c>
      <c r="B460" s="1" t="s">
        <v>102</v>
      </c>
      <c r="C460" s="1" t="s">
        <v>33</v>
      </c>
      <c r="D460" s="2">
        <v>2008</v>
      </c>
      <c r="E460" s="1">
        <v>36</v>
      </c>
    </row>
    <row r="461" spans="1:5" x14ac:dyDescent="0.35">
      <c r="A461" s="1" t="s">
        <v>120</v>
      </c>
      <c r="B461" s="1" t="s">
        <v>102</v>
      </c>
      <c r="C461" s="1" t="s">
        <v>33</v>
      </c>
      <c r="D461" s="2">
        <v>2017</v>
      </c>
      <c r="E461" s="1">
        <v>8</v>
      </c>
    </row>
    <row r="462" spans="1:5" x14ac:dyDescent="0.35">
      <c r="A462" s="1" t="s">
        <v>120</v>
      </c>
      <c r="B462" s="1" t="s">
        <v>102</v>
      </c>
      <c r="C462" s="1" t="s">
        <v>34</v>
      </c>
      <c r="D462" s="2">
        <v>2008</v>
      </c>
      <c r="E462" s="1">
        <v>0</v>
      </c>
    </row>
    <row r="463" spans="1:5" x14ac:dyDescent="0.35">
      <c r="A463" s="1" t="s">
        <v>120</v>
      </c>
      <c r="B463" s="1" t="s">
        <v>102</v>
      </c>
      <c r="C463" s="1" t="s">
        <v>34</v>
      </c>
      <c r="D463" s="2">
        <v>2017</v>
      </c>
      <c r="E463" s="1">
        <v>0</v>
      </c>
    </row>
    <row r="464" spans="1:5" x14ac:dyDescent="0.35">
      <c r="A464" s="1" t="s">
        <v>120</v>
      </c>
      <c r="B464" s="1" t="s">
        <v>102</v>
      </c>
      <c r="C464" s="1" t="s">
        <v>35</v>
      </c>
      <c r="D464" s="2">
        <v>2008</v>
      </c>
      <c r="E464" s="1">
        <v>65</v>
      </c>
    </row>
    <row r="465" spans="1:5" x14ac:dyDescent="0.35">
      <c r="A465" s="1" t="s">
        <v>120</v>
      </c>
      <c r="B465" s="1" t="s">
        <v>102</v>
      </c>
      <c r="C465" s="1" t="s">
        <v>35</v>
      </c>
      <c r="D465" s="2">
        <v>2017</v>
      </c>
      <c r="E465" s="1">
        <v>36</v>
      </c>
    </row>
    <row r="466" spans="1:5" x14ac:dyDescent="0.35">
      <c r="A466" s="1" t="s">
        <v>120</v>
      </c>
      <c r="B466" s="1" t="s">
        <v>102</v>
      </c>
      <c r="C466" s="1" t="s">
        <v>36</v>
      </c>
      <c r="D466" s="2">
        <v>2008</v>
      </c>
      <c r="E466" s="1">
        <v>0</v>
      </c>
    </row>
    <row r="467" spans="1:5" x14ac:dyDescent="0.35">
      <c r="A467" s="1" t="s">
        <v>120</v>
      </c>
      <c r="B467" s="1" t="s">
        <v>102</v>
      </c>
      <c r="C467" s="1" t="s">
        <v>36</v>
      </c>
      <c r="D467" s="2">
        <v>2017</v>
      </c>
      <c r="E467" s="1">
        <v>0</v>
      </c>
    </row>
    <row r="468" spans="1:5" x14ac:dyDescent="0.35">
      <c r="A468" s="1" t="s">
        <v>120</v>
      </c>
      <c r="B468" s="1" t="s">
        <v>102</v>
      </c>
      <c r="C468" s="1" t="s">
        <v>37</v>
      </c>
      <c r="D468" s="2">
        <v>2008</v>
      </c>
      <c r="E468" s="1">
        <v>4</v>
      </c>
    </row>
    <row r="469" spans="1:5" x14ac:dyDescent="0.35">
      <c r="A469" s="1" t="s">
        <v>120</v>
      </c>
      <c r="B469" s="1" t="s">
        <v>102</v>
      </c>
      <c r="C469" s="1" t="s">
        <v>37</v>
      </c>
      <c r="D469" s="2">
        <v>2017</v>
      </c>
      <c r="E469" s="1">
        <v>0</v>
      </c>
    </row>
    <row r="470" spans="1:5" x14ac:dyDescent="0.35">
      <c r="A470" s="1" t="s">
        <v>120</v>
      </c>
      <c r="B470" s="1" t="s">
        <v>102</v>
      </c>
      <c r="C470" s="1" t="s">
        <v>38</v>
      </c>
      <c r="D470" s="2">
        <v>2008</v>
      </c>
      <c r="E470" s="1">
        <v>27</v>
      </c>
    </row>
    <row r="471" spans="1:5" x14ac:dyDescent="0.35">
      <c r="A471" s="1" t="s">
        <v>120</v>
      </c>
      <c r="B471" s="1" t="s">
        <v>102</v>
      </c>
      <c r="C471" s="1" t="s">
        <v>38</v>
      </c>
      <c r="D471" s="2">
        <v>2017</v>
      </c>
      <c r="E471" s="1">
        <v>18</v>
      </c>
    </row>
    <row r="472" spans="1:5" x14ac:dyDescent="0.35">
      <c r="A472" s="1" t="s">
        <v>120</v>
      </c>
      <c r="B472" s="1" t="s">
        <v>102</v>
      </c>
      <c r="C472" s="1" t="s">
        <v>39</v>
      </c>
      <c r="D472" s="2">
        <v>2008</v>
      </c>
      <c r="E472" s="1">
        <v>16</v>
      </c>
    </row>
    <row r="473" spans="1:5" x14ac:dyDescent="0.35">
      <c r="A473" s="1" t="s">
        <v>120</v>
      </c>
      <c r="B473" s="1" t="s">
        <v>102</v>
      </c>
      <c r="C473" s="1" t="s">
        <v>39</v>
      </c>
      <c r="D473" s="2">
        <v>2017</v>
      </c>
      <c r="E473" s="1">
        <v>6</v>
      </c>
    </row>
    <row r="474" spans="1:5" x14ac:dyDescent="0.35">
      <c r="A474" s="1" t="s">
        <v>120</v>
      </c>
      <c r="B474" s="1" t="s">
        <v>102</v>
      </c>
      <c r="C474" s="1" t="s">
        <v>40</v>
      </c>
      <c r="D474" s="2">
        <v>2008</v>
      </c>
      <c r="E474" s="1">
        <v>12</v>
      </c>
    </row>
    <row r="475" spans="1:5" x14ac:dyDescent="0.35">
      <c r="A475" s="1" t="s">
        <v>120</v>
      </c>
      <c r="B475" s="1" t="s">
        <v>102</v>
      </c>
      <c r="C475" s="1" t="s">
        <v>40</v>
      </c>
      <c r="D475" s="2">
        <v>2017</v>
      </c>
      <c r="E475" s="1">
        <v>9</v>
      </c>
    </row>
    <row r="476" spans="1:5" x14ac:dyDescent="0.35">
      <c r="A476" s="1" t="s">
        <v>120</v>
      </c>
      <c r="B476" s="1" t="s">
        <v>102</v>
      </c>
      <c r="C476" s="1" t="s">
        <v>41</v>
      </c>
      <c r="D476" s="2">
        <v>2008</v>
      </c>
      <c r="E476" s="1">
        <v>0</v>
      </c>
    </row>
    <row r="477" spans="1:5" x14ac:dyDescent="0.35">
      <c r="A477" s="1" t="s">
        <v>120</v>
      </c>
      <c r="B477" s="1" t="s">
        <v>102</v>
      </c>
      <c r="C477" s="1" t="s">
        <v>41</v>
      </c>
      <c r="D477" s="2">
        <v>2017</v>
      </c>
      <c r="E477" s="1">
        <v>0</v>
      </c>
    </row>
    <row r="478" spans="1:5" x14ac:dyDescent="0.35">
      <c r="A478" s="1" t="s">
        <v>120</v>
      </c>
      <c r="B478" s="1" t="s">
        <v>102</v>
      </c>
      <c r="C478" s="1" t="s">
        <v>42</v>
      </c>
      <c r="D478" s="2">
        <v>2008</v>
      </c>
      <c r="E478" s="1">
        <v>25</v>
      </c>
    </row>
    <row r="479" spans="1:5" x14ac:dyDescent="0.35">
      <c r="A479" s="1" t="s">
        <v>120</v>
      </c>
      <c r="B479" s="1" t="s">
        <v>102</v>
      </c>
      <c r="C479" s="1" t="s">
        <v>42</v>
      </c>
      <c r="D479" s="2">
        <v>2017</v>
      </c>
      <c r="E479" s="1">
        <v>0</v>
      </c>
    </row>
    <row r="480" spans="1:5" x14ac:dyDescent="0.35">
      <c r="A480" s="1" t="s">
        <v>120</v>
      </c>
      <c r="B480" s="1" t="s">
        <v>102</v>
      </c>
      <c r="C480" s="1" t="s">
        <v>43</v>
      </c>
      <c r="D480" s="2">
        <v>2008</v>
      </c>
      <c r="E480" s="1">
        <v>21</v>
      </c>
    </row>
    <row r="481" spans="1:5" x14ac:dyDescent="0.35">
      <c r="A481" s="1" t="s">
        <v>120</v>
      </c>
      <c r="B481" s="1" t="s">
        <v>102</v>
      </c>
      <c r="C481" s="1" t="s">
        <v>43</v>
      </c>
      <c r="D481" s="2">
        <v>2017</v>
      </c>
      <c r="E481" s="1">
        <v>0</v>
      </c>
    </row>
    <row r="482" spans="1:5" x14ac:dyDescent="0.35">
      <c r="A482" s="1" t="s">
        <v>120</v>
      </c>
      <c r="B482" s="1" t="s">
        <v>102</v>
      </c>
      <c r="C482" s="1" t="s">
        <v>44</v>
      </c>
      <c r="D482" s="2">
        <v>2008</v>
      </c>
      <c r="E482" s="1">
        <v>6</v>
      </c>
    </row>
    <row r="483" spans="1:5" x14ac:dyDescent="0.35">
      <c r="A483" s="1" t="s">
        <v>120</v>
      </c>
      <c r="B483" s="1" t="s">
        <v>102</v>
      </c>
      <c r="C483" s="1" t="s">
        <v>44</v>
      </c>
      <c r="D483" s="2">
        <v>2017</v>
      </c>
      <c r="E483" s="1">
        <v>0</v>
      </c>
    </row>
    <row r="484" spans="1:5" x14ac:dyDescent="0.35">
      <c r="A484" s="1" t="s">
        <v>120</v>
      </c>
      <c r="B484" s="1" t="s">
        <v>102</v>
      </c>
      <c r="C484" s="1" t="s">
        <v>45</v>
      </c>
      <c r="D484" s="2">
        <v>2008</v>
      </c>
      <c r="E484" s="1">
        <v>32</v>
      </c>
    </row>
    <row r="485" spans="1:5" x14ac:dyDescent="0.35">
      <c r="A485" s="1" t="s">
        <v>120</v>
      </c>
      <c r="B485" s="1" t="s">
        <v>102</v>
      </c>
      <c r="C485" s="1" t="s">
        <v>45</v>
      </c>
      <c r="D485" s="2">
        <v>2017</v>
      </c>
      <c r="E485" s="1">
        <v>16</v>
      </c>
    </row>
    <row r="486" spans="1:5" x14ac:dyDescent="0.35">
      <c r="A486" s="1" t="s">
        <v>120</v>
      </c>
      <c r="B486" s="1" t="s">
        <v>102</v>
      </c>
      <c r="C486" s="1" t="s">
        <v>46</v>
      </c>
      <c r="D486" s="2">
        <v>2008</v>
      </c>
      <c r="E486" s="1">
        <v>0</v>
      </c>
    </row>
    <row r="487" spans="1:5" x14ac:dyDescent="0.35">
      <c r="A487" s="1" t="s">
        <v>120</v>
      </c>
      <c r="B487" s="1" t="s">
        <v>102</v>
      </c>
      <c r="C487" s="1" t="s">
        <v>46</v>
      </c>
      <c r="D487" s="2">
        <v>2017</v>
      </c>
      <c r="E487" s="1">
        <v>0</v>
      </c>
    </row>
    <row r="488" spans="1:5" x14ac:dyDescent="0.35">
      <c r="A488" s="1" t="s">
        <v>120</v>
      </c>
      <c r="B488" s="1" t="s">
        <v>102</v>
      </c>
      <c r="C488" s="1" t="s">
        <v>47</v>
      </c>
      <c r="D488" s="2">
        <v>2008</v>
      </c>
      <c r="E488" s="1">
        <v>0</v>
      </c>
    </row>
    <row r="489" spans="1:5" x14ac:dyDescent="0.35">
      <c r="A489" s="1" t="s">
        <v>120</v>
      </c>
      <c r="B489" s="1" t="s">
        <v>102</v>
      </c>
      <c r="C489" s="1" t="s">
        <v>47</v>
      </c>
      <c r="D489" s="2">
        <v>2017</v>
      </c>
      <c r="E489" s="1">
        <v>0</v>
      </c>
    </row>
    <row r="490" spans="1:5" x14ac:dyDescent="0.35">
      <c r="A490" s="1" t="s">
        <v>120</v>
      </c>
      <c r="B490" s="1" t="s">
        <v>102</v>
      </c>
      <c r="C490" s="1" t="s">
        <v>48</v>
      </c>
      <c r="D490" s="2">
        <v>2008</v>
      </c>
      <c r="E490" s="1">
        <v>9</v>
      </c>
    </row>
    <row r="491" spans="1:5" x14ac:dyDescent="0.35">
      <c r="A491" s="1" t="s">
        <v>120</v>
      </c>
      <c r="B491" s="1" t="s">
        <v>102</v>
      </c>
      <c r="C491" s="1" t="s">
        <v>48</v>
      </c>
      <c r="D491" s="2">
        <v>2017</v>
      </c>
      <c r="E491" s="1">
        <v>0</v>
      </c>
    </row>
    <row r="492" spans="1:5" x14ac:dyDescent="0.35">
      <c r="A492" s="1" t="s">
        <v>120</v>
      </c>
      <c r="B492" s="1" t="s">
        <v>102</v>
      </c>
      <c r="C492" s="1" t="s">
        <v>49</v>
      </c>
      <c r="D492" s="2">
        <v>2008</v>
      </c>
      <c r="E492" s="1">
        <v>7</v>
      </c>
    </row>
    <row r="493" spans="1:5" x14ac:dyDescent="0.35">
      <c r="A493" s="1" t="s">
        <v>120</v>
      </c>
      <c r="B493" s="1" t="s">
        <v>102</v>
      </c>
      <c r="C493" s="1" t="s">
        <v>49</v>
      </c>
      <c r="D493" s="2">
        <v>2017</v>
      </c>
      <c r="E493" s="1">
        <v>0</v>
      </c>
    </row>
    <row r="494" spans="1:5" x14ac:dyDescent="0.35">
      <c r="A494" s="1" t="s">
        <v>120</v>
      </c>
      <c r="B494" s="1" t="s">
        <v>102</v>
      </c>
      <c r="C494" s="1" t="s">
        <v>50</v>
      </c>
      <c r="D494" s="2">
        <v>2008</v>
      </c>
      <c r="E494" s="1">
        <v>0</v>
      </c>
    </row>
    <row r="495" spans="1:5" x14ac:dyDescent="0.35">
      <c r="A495" s="1" t="s">
        <v>120</v>
      </c>
      <c r="B495" s="1" t="s">
        <v>102</v>
      </c>
      <c r="C495" s="1" t="s">
        <v>50</v>
      </c>
      <c r="D495" s="2">
        <v>2017</v>
      </c>
      <c r="E495" s="1">
        <v>0</v>
      </c>
    </row>
    <row r="496" spans="1:5" x14ac:dyDescent="0.35">
      <c r="A496" s="1" t="s">
        <v>120</v>
      </c>
      <c r="B496" s="1" t="s">
        <v>102</v>
      </c>
      <c r="C496" s="1" t="s">
        <v>51</v>
      </c>
      <c r="D496" s="2">
        <v>2008</v>
      </c>
      <c r="E496" s="1">
        <v>0</v>
      </c>
    </row>
    <row r="497" spans="1:5" x14ac:dyDescent="0.35">
      <c r="A497" s="1" t="s">
        <v>120</v>
      </c>
      <c r="B497" s="1" t="s">
        <v>102</v>
      </c>
      <c r="C497" s="1" t="s">
        <v>51</v>
      </c>
      <c r="D497" s="2">
        <v>2017</v>
      </c>
      <c r="E497" s="1">
        <v>0</v>
      </c>
    </row>
    <row r="498" spans="1:5" x14ac:dyDescent="0.35">
      <c r="A498" s="1" t="s">
        <v>120</v>
      </c>
      <c r="B498" s="1" t="s">
        <v>102</v>
      </c>
      <c r="C498" s="1" t="s">
        <v>52</v>
      </c>
      <c r="D498" s="2">
        <v>2008</v>
      </c>
      <c r="E498" s="1">
        <v>0</v>
      </c>
    </row>
    <row r="499" spans="1:5" x14ac:dyDescent="0.35">
      <c r="A499" s="1" t="s">
        <v>120</v>
      </c>
      <c r="B499" s="1" t="s">
        <v>102</v>
      </c>
      <c r="C499" s="1" t="s">
        <v>52</v>
      </c>
      <c r="D499" s="2">
        <v>2017</v>
      </c>
      <c r="E499" s="1">
        <v>0</v>
      </c>
    </row>
    <row r="500" spans="1:5" x14ac:dyDescent="0.35">
      <c r="A500" s="1" t="s">
        <v>120</v>
      </c>
      <c r="B500" s="1" t="s">
        <v>102</v>
      </c>
      <c r="C500" s="1" t="s">
        <v>53</v>
      </c>
      <c r="D500" s="2">
        <v>2008</v>
      </c>
      <c r="E500" s="1">
        <v>29</v>
      </c>
    </row>
    <row r="501" spans="1:5" x14ac:dyDescent="0.35">
      <c r="A501" s="1" t="s">
        <v>120</v>
      </c>
      <c r="B501" s="1" t="s">
        <v>102</v>
      </c>
      <c r="C501" s="1" t="s">
        <v>53</v>
      </c>
      <c r="D501" s="2">
        <v>2017</v>
      </c>
      <c r="E501" s="1">
        <v>0</v>
      </c>
    </row>
    <row r="502" spans="1:5" x14ac:dyDescent="0.35">
      <c r="A502" s="1" t="s">
        <v>120</v>
      </c>
      <c r="B502" s="1" t="s">
        <v>102</v>
      </c>
      <c r="C502" s="1" t="s">
        <v>54</v>
      </c>
      <c r="D502" s="2">
        <v>2008</v>
      </c>
      <c r="E502" s="1">
        <v>0</v>
      </c>
    </row>
    <row r="503" spans="1:5" x14ac:dyDescent="0.35">
      <c r="A503" s="1" t="s">
        <v>120</v>
      </c>
      <c r="B503" s="1" t="s">
        <v>102</v>
      </c>
      <c r="C503" s="1" t="s">
        <v>54</v>
      </c>
      <c r="D503" s="2">
        <v>2017</v>
      </c>
      <c r="E503" s="1">
        <v>0</v>
      </c>
    </row>
    <row r="504" spans="1:5" x14ac:dyDescent="0.35">
      <c r="A504" s="1" t="s">
        <v>120</v>
      </c>
      <c r="B504" s="1" t="s">
        <v>102</v>
      </c>
      <c r="C504" s="1" t="s">
        <v>55</v>
      </c>
      <c r="D504" s="2">
        <v>2008</v>
      </c>
      <c r="E504" s="1">
        <v>5</v>
      </c>
    </row>
    <row r="505" spans="1:5" x14ac:dyDescent="0.35">
      <c r="A505" s="1" t="s">
        <v>120</v>
      </c>
      <c r="B505" s="1" t="s">
        <v>102</v>
      </c>
      <c r="C505" s="1" t="s">
        <v>55</v>
      </c>
      <c r="D505" s="2">
        <v>2017</v>
      </c>
      <c r="E505" s="1">
        <v>0</v>
      </c>
    </row>
    <row r="506" spans="1:5" x14ac:dyDescent="0.35">
      <c r="A506" s="1" t="s">
        <v>120</v>
      </c>
      <c r="B506" s="1" t="s">
        <v>102</v>
      </c>
      <c r="C506" s="1" t="s">
        <v>56</v>
      </c>
      <c r="D506" s="2">
        <v>2008</v>
      </c>
      <c r="E506" s="1">
        <v>3</v>
      </c>
    </row>
    <row r="507" spans="1:5" x14ac:dyDescent="0.35">
      <c r="A507" s="1" t="s">
        <v>120</v>
      </c>
      <c r="B507" s="1" t="s">
        <v>102</v>
      </c>
      <c r="C507" s="1" t="s">
        <v>56</v>
      </c>
      <c r="D507" s="2">
        <v>2017</v>
      </c>
      <c r="E507" s="1">
        <v>0</v>
      </c>
    </row>
    <row r="508" spans="1:5" x14ac:dyDescent="0.35">
      <c r="A508" s="1" t="s">
        <v>120</v>
      </c>
      <c r="B508" s="1" t="s">
        <v>102</v>
      </c>
      <c r="C508" s="1" t="s">
        <v>57</v>
      </c>
      <c r="D508" s="2">
        <v>2008</v>
      </c>
      <c r="E508" s="1">
        <v>0</v>
      </c>
    </row>
    <row r="509" spans="1:5" x14ac:dyDescent="0.35">
      <c r="A509" s="1" t="s">
        <v>120</v>
      </c>
      <c r="B509" s="1" t="s">
        <v>102</v>
      </c>
      <c r="C509" s="1" t="s">
        <v>57</v>
      </c>
      <c r="D509" s="2">
        <v>2017</v>
      </c>
      <c r="E509" s="1">
        <v>0</v>
      </c>
    </row>
    <row r="510" spans="1:5" x14ac:dyDescent="0.35">
      <c r="A510" s="1" t="s">
        <v>120</v>
      </c>
      <c r="B510" s="1" t="s">
        <v>102</v>
      </c>
      <c r="C510" s="1" t="s">
        <v>58</v>
      </c>
      <c r="D510" s="2">
        <v>2008</v>
      </c>
      <c r="E510" s="1">
        <v>14</v>
      </c>
    </row>
    <row r="511" spans="1:5" x14ac:dyDescent="0.35">
      <c r="A511" s="1" t="s">
        <v>120</v>
      </c>
      <c r="B511" s="1" t="s">
        <v>102</v>
      </c>
      <c r="C511" s="1" t="s">
        <v>58</v>
      </c>
      <c r="D511" s="2">
        <v>2017</v>
      </c>
      <c r="E511" s="1">
        <v>0</v>
      </c>
    </row>
    <row r="512" spans="1:5" x14ac:dyDescent="0.35">
      <c r="A512" s="1" t="s">
        <v>120</v>
      </c>
      <c r="B512" s="1" t="s">
        <v>102</v>
      </c>
      <c r="C512" s="1" t="s">
        <v>59</v>
      </c>
      <c r="D512" s="2">
        <v>2008</v>
      </c>
      <c r="E512" s="1">
        <v>0</v>
      </c>
    </row>
    <row r="513" spans="1:5" x14ac:dyDescent="0.35">
      <c r="A513" s="1" t="s">
        <v>120</v>
      </c>
      <c r="B513" s="1" t="s">
        <v>102</v>
      </c>
      <c r="C513" s="1" t="s">
        <v>59</v>
      </c>
      <c r="D513" s="2">
        <v>2017</v>
      </c>
      <c r="E513" s="1">
        <v>0</v>
      </c>
    </row>
    <row r="514" spans="1:5" x14ac:dyDescent="0.35">
      <c r="A514" s="1" t="s">
        <v>120</v>
      </c>
      <c r="B514" s="1" t="s">
        <v>102</v>
      </c>
      <c r="C514" s="1" t="s">
        <v>60</v>
      </c>
      <c r="D514" s="2">
        <v>2008</v>
      </c>
      <c r="E514" s="1">
        <v>45</v>
      </c>
    </row>
    <row r="515" spans="1:5" x14ac:dyDescent="0.35">
      <c r="A515" s="1" t="s">
        <v>120</v>
      </c>
      <c r="B515" s="1" t="s">
        <v>102</v>
      </c>
      <c r="C515" s="1" t="s">
        <v>60</v>
      </c>
      <c r="D515" s="2">
        <v>2017</v>
      </c>
      <c r="E515" s="1">
        <v>22</v>
      </c>
    </row>
    <row r="516" spans="1:5" x14ac:dyDescent="0.35">
      <c r="A516" s="1" t="s">
        <v>120</v>
      </c>
      <c r="B516" s="1" t="s">
        <v>102</v>
      </c>
      <c r="C516" s="1" t="s">
        <v>61</v>
      </c>
      <c r="D516" s="2">
        <v>2008</v>
      </c>
      <c r="E516" s="1">
        <v>0</v>
      </c>
    </row>
    <row r="517" spans="1:5" x14ac:dyDescent="0.35">
      <c r="A517" s="1" t="s">
        <v>120</v>
      </c>
      <c r="B517" s="1" t="s">
        <v>102</v>
      </c>
      <c r="C517" s="1" t="s">
        <v>61</v>
      </c>
      <c r="D517" s="2">
        <v>2017</v>
      </c>
      <c r="E517" s="1">
        <v>0</v>
      </c>
    </row>
    <row r="518" spans="1:5" x14ac:dyDescent="0.35">
      <c r="A518" s="1" t="s">
        <v>120</v>
      </c>
      <c r="B518" s="1" t="s">
        <v>102</v>
      </c>
      <c r="C518" s="1" t="s">
        <v>62</v>
      </c>
      <c r="D518" s="2">
        <v>2008</v>
      </c>
      <c r="E518" s="1">
        <v>34</v>
      </c>
    </row>
    <row r="519" spans="1:5" x14ac:dyDescent="0.35">
      <c r="A519" s="1" t="s">
        <v>120</v>
      </c>
      <c r="B519" s="1" t="s">
        <v>102</v>
      </c>
      <c r="C519" s="1" t="s">
        <v>62</v>
      </c>
      <c r="D519" s="2">
        <v>2017</v>
      </c>
      <c r="E519" s="1">
        <v>0</v>
      </c>
    </row>
    <row r="520" spans="1:5" x14ac:dyDescent="0.35">
      <c r="A520" s="1" t="s">
        <v>120</v>
      </c>
      <c r="B520" s="1" t="s">
        <v>102</v>
      </c>
      <c r="C520" s="1" t="s">
        <v>63</v>
      </c>
      <c r="D520" s="2">
        <v>2008</v>
      </c>
      <c r="E520" s="1">
        <v>11</v>
      </c>
    </row>
    <row r="521" spans="1:5" x14ac:dyDescent="0.35">
      <c r="A521" s="1" t="s">
        <v>120</v>
      </c>
      <c r="B521" s="1" t="s">
        <v>102</v>
      </c>
      <c r="C521" s="1" t="s">
        <v>63</v>
      </c>
      <c r="D521" s="2">
        <v>2017</v>
      </c>
      <c r="E521" s="1">
        <v>0</v>
      </c>
    </row>
    <row r="522" spans="1:5" x14ac:dyDescent="0.35">
      <c r="A522" s="1" t="s">
        <v>120</v>
      </c>
      <c r="B522" s="1" t="s">
        <v>102</v>
      </c>
      <c r="C522" s="1" t="s">
        <v>64</v>
      </c>
      <c r="D522" s="2">
        <v>2008</v>
      </c>
      <c r="E522" s="1">
        <v>53</v>
      </c>
    </row>
    <row r="523" spans="1:5" x14ac:dyDescent="0.35">
      <c r="A523" s="1" t="s">
        <v>120</v>
      </c>
      <c r="B523" s="1" t="s">
        <v>102</v>
      </c>
      <c r="C523" s="1" t="s">
        <v>64</v>
      </c>
      <c r="D523" s="2">
        <v>2017</v>
      </c>
      <c r="E523" s="1">
        <v>0</v>
      </c>
    </row>
    <row r="524" spans="1:5" x14ac:dyDescent="0.35">
      <c r="A524" s="1" t="s">
        <v>120</v>
      </c>
      <c r="B524" s="1" t="s">
        <v>102</v>
      </c>
      <c r="C524" s="1" t="s">
        <v>65</v>
      </c>
      <c r="D524" s="2">
        <v>2008</v>
      </c>
      <c r="E524" s="1">
        <v>9</v>
      </c>
    </row>
    <row r="525" spans="1:5" x14ac:dyDescent="0.35">
      <c r="A525" s="1" t="s">
        <v>120</v>
      </c>
      <c r="B525" s="1" t="s">
        <v>102</v>
      </c>
      <c r="C525" s="1" t="s">
        <v>65</v>
      </c>
      <c r="D525" s="2">
        <v>2017</v>
      </c>
      <c r="E525" s="1">
        <v>0</v>
      </c>
    </row>
    <row r="526" spans="1:5" x14ac:dyDescent="0.35">
      <c r="A526" s="1" t="s">
        <v>120</v>
      </c>
      <c r="B526" s="1" t="s">
        <v>102</v>
      </c>
      <c r="C526" s="1" t="s">
        <v>66</v>
      </c>
      <c r="D526" s="2">
        <v>2008</v>
      </c>
      <c r="E526" s="1">
        <v>0</v>
      </c>
    </row>
    <row r="527" spans="1:5" x14ac:dyDescent="0.35">
      <c r="A527" s="1" t="s">
        <v>120</v>
      </c>
      <c r="B527" s="1" t="s">
        <v>102</v>
      </c>
      <c r="C527" s="1" t="s">
        <v>66</v>
      </c>
      <c r="D527" s="2">
        <v>2017</v>
      </c>
      <c r="E527" s="1">
        <v>0</v>
      </c>
    </row>
    <row r="528" spans="1:5" x14ac:dyDescent="0.35">
      <c r="A528" s="1" t="s">
        <v>120</v>
      </c>
      <c r="B528" s="1" t="s">
        <v>102</v>
      </c>
      <c r="C528" s="1" t="s">
        <v>67</v>
      </c>
      <c r="D528" s="2">
        <v>2008</v>
      </c>
      <c r="E528" s="1">
        <v>14</v>
      </c>
    </row>
    <row r="529" spans="1:5" x14ac:dyDescent="0.35">
      <c r="A529" s="1" t="s">
        <v>120</v>
      </c>
      <c r="B529" s="1" t="s">
        <v>102</v>
      </c>
      <c r="C529" s="1" t="s">
        <v>67</v>
      </c>
      <c r="D529" s="2">
        <v>2017</v>
      </c>
      <c r="E529" s="1">
        <v>0</v>
      </c>
    </row>
    <row r="530" spans="1:5" x14ac:dyDescent="0.35">
      <c r="A530" s="1" t="s">
        <v>120</v>
      </c>
      <c r="B530" s="1" t="s">
        <v>102</v>
      </c>
      <c r="C530" s="1" t="s">
        <v>68</v>
      </c>
      <c r="D530" s="2">
        <v>2008</v>
      </c>
      <c r="E530" s="1">
        <v>9</v>
      </c>
    </row>
    <row r="531" spans="1:5" x14ac:dyDescent="0.35">
      <c r="A531" s="1" t="s">
        <v>120</v>
      </c>
      <c r="B531" s="1" t="s">
        <v>102</v>
      </c>
      <c r="C531" s="1" t="s">
        <v>68</v>
      </c>
      <c r="D531" s="2">
        <v>2017</v>
      </c>
      <c r="E531" s="1">
        <v>7</v>
      </c>
    </row>
    <row r="532" spans="1:5" x14ac:dyDescent="0.35">
      <c r="A532" s="1" t="s">
        <v>120</v>
      </c>
      <c r="B532" s="1" t="s">
        <v>102</v>
      </c>
      <c r="C532" s="1" t="s">
        <v>69</v>
      </c>
      <c r="D532" s="2">
        <v>2008</v>
      </c>
      <c r="E532" s="1">
        <v>0</v>
      </c>
    </row>
    <row r="533" spans="1:5" x14ac:dyDescent="0.35">
      <c r="A533" s="1" t="s">
        <v>120</v>
      </c>
      <c r="B533" s="1" t="s">
        <v>102</v>
      </c>
      <c r="C533" s="1" t="s">
        <v>69</v>
      </c>
      <c r="D533" s="2">
        <v>2017</v>
      </c>
      <c r="E533" s="1">
        <v>0</v>
      </c>
    </row>
    <row r="534" spans="1:5" x14ac:dyDescent="0.35">
      <c r="A534" s="1" t="s">
        <v>120</v>
      </c>
      <c r="B534" s="1" t="s">
        <v>102</v>
      </c>
      <c r="C534" s="1" t="s">
        <v>70</v>
      </c>
      <c r="D534" s="2">
        <v>2008</v>
      </c>
      <c r="E534" s="1">
        <v>14</v>
      </c>
    </row>
    <row r="535" spans="1:5" x14ac:dyDescent="0.35">
      <c r="A535" s="1" t="s">
        <v>120</v>
      </c>
      <c r="B535" s="1" t="s">
        <v>102</v>
      </c>
      <c r="C535" s="1" t="s">
        <v>70</v>
      </c>
      <c r="D535" s="2">
        <v>2017</v>
      </c>
      <c r="E535" s="1">
        <v>0</v>
      </c>
    </row>
    <row r="536" spans="1:5" x14ac:dyDescent="0.35">
      <c r="A536" s="1" t="s">
        <v>120</v>
      </c>
      <c r="B536" s="1" t="s">
        <v>102</v>
      </c>
      <c r="C536" s="1" t="s">
        <v>71</v>
      </c>
      <c r="D536" s="2">
        <v>2008</v>
      </c>
      <c r="E536" s="1">
        <v>0</v>
      </c>
    </row>
    <row r="537" spans="1:5" x14ac:dyDescent="0.35">
      <c r="A537" s="1" t="s">
        <v>120</v>
      </c>
      <c r="B537" s="1" t="s">
        <v>102</v>
      </c>
      <c r="C537" s="1" t="s">
        <v>71</v>
      </c>
      <c r="D537" s="2">
        <v>2017</v>
      </c>
      <c r="E537" s="1">
        <v>0</v>
      </c>
    </row>
    <row r="538" spans="1:5" x14ac:dyDescent="0.35">
      <c r="A538" s="1" t="s">
        <v>120</v>
      </c>
      <c r="B538" s="1" t="s">
        <v>102</v>
      </c>
      <c r="C538" s="1" t="s">
        <v>72</v>
      </c>
      <c r="D538" s="2">
        <v>2008</v>
      </c>
      <c r="E538" s="1">
        <v>12</v>
      </c>
    </row>
    <row r="539" spans="1:5" x14ac:dyDescent="0.35">
      <c r="A539" s="1" t="s">
        <v>120</v>
      </c>
      <c r="B539" s="1" t="s">
        <v>102</v>
      </c>
      <c r="C539" s="1" t="s">
        <v>72</v>
      </c>
      <c r="D539" s="2">
        <v>2017</v>
      </c>
      <c r="E539" s="1">
        <v>0</v>
      </c>
    </row>
    <row r="540" spans="1:5" x14ac:dyDescent="0.35">
      <c r="A540" s="1" t="s">
        <v>120</v>
      </c>
      <c r="B540" s="1" t="s">
        <v>102</v>
      </c>
      <c r="C540" s="1" t="s">
        <v>73</v>
      </c>
      <c r="D540" s="2">
        <v>2008</v>
      </c>
      <c r="E540" s="1">
        <v>9</v>
      </c>
    </row>
    <row r="541" spans="1:5" x14ac:dyDescent="0.35">
      <c r="A541" s="1" t="s">
        <v>120</v>
      </c>
      <c r="B541" s="1" t="s">
        <v>102</v>
      </c>
      <c r="C541" s="1" t="s">
        <v>73</v>
      </c>
      <c r="D541" s="2">
        <v>2017</v>
      </c>
      <c r="E541" s="1">
        <v>0</v>
      </c>
    </row>
    <row r="542" spans="1:5" x14ac:dyDescent="0.35">
      <c r="A542" s="1" t="s">
        <v>120</v>
      </c>
      <c r="B542" s="1" t="s">
        <v>102</v>
      </c>
      <c r="C542" s="1" t="s">
        <v>74</v>
      </c>
      <c r="D542" s="2">
        <v>2008</v>
      </c>
      <c r="E542" s="1">
        <v>53</v>
      </c>
    </row>
    <row r="543" spans="1:5" x14ac:dyDescent="0.35">
      <c r="A543" s="1" t="s">
        <v>120</v>
      </c>
      <c r="B543" s="1" t="s">
        <v>102</v>
      </c>
      <c r="C543" s="1" t="s">
        <v>74</v>
      </c>
      <c r="D543" s="2">
        <v>2017</v>
      </c>
      <c r="E543" s="1">
        <v>0</v>
      </c>
    </row>
    <row r="544" spans="1:5" x14ac:dyDescent="0.35">
      <c r="A544" s="1" t="s">
        <v>120</v>
      </c>
      <c r="B544" s="1" t="s">
        <v>102</v>
      </c>
      <c r="C544" s="1" t="s">
        <v>75</v>
      </c>
      <c r="D544" s="2">
        <v>2008</v>
      </c>
      <c r="E544" s="1">
        <v>22</v>
      </c>
    </row>
    <row r="545" spans="1:5" x14ac:dyDescent="0.35">
      <c r="A545" s="1" t="s">
        <v>120</v>
      </c>
      <c r="B545" s="1" t="s">
        <v>102</v>
      </c>
      <c r="C545" s="1" t="s">
        <v>75</v>
      </c>
      <c r="D545" s="2">
        <v>2017</v>
      </c>
      <c r="E545" s="1">
        <v>0</v>
      </c>
    </row>
    <row r="546" spans="1:5" x14ac:dyDescent="0.35">
      <c r="A546" s="1" t="s">
        <v>120</v>
      </c>
      <c r="B546" s="1" t="s">
        <v>102</v>
      </c>
      <c r="C546" s="1" t="s">
        <v>76</v>
      </c>
      <c r="D546" s="2">
        <v>2008</v>
      </c>
      <c r="E546" s="1">
        <v>7</v>
      </c>
    </row>
    <row r="547" spans="1:5" x14ac:dyDescent="0.35">
      <c r="A547" s="1" t="s">
        <v>120</v>
      </c>
      <c r="B547" s="1" t="s">
        <v>102</v>
      </c>
      <c r="C547" s="1" t="s">
        <v>76</v>
      </c>
      <c r="D547" s="2">
        <v>2017</v>
      </c>
      <c r="E547" s="1">
        <v>0</v>
      </c>
    </row>
    <row r="548" spans="1:5" x14ac:dyDescent="0.35">
      <c r="A548" s="1" t="s">
        <v>120</v>
      </c>
      <c r="B548" s="1" t="s">
        <v>102</v>
      </c>
      <c r="C548" s="1" t="s">
        <v>77</v>
      </c>
      <c r="D548" s="2">
        <v>2008</v>
      </c>
      <c r="E548" s="1">
        <v>15</v>
      </c>
    </row>
    <row r="549" spans="1:5" x14ac:dyDescent="0.35">
      <c r="A549" s="1" t="s">
        <v>120</v>
      </c>
      <c r="B549" s="1" t="s">
        <v>102</v>
      </c>
      <c r="C549" s="1" t="s">
        <v>77</v>
      </c>
      <c r="D549" s="2">
        <v>2017</v>
      </c>
      <c r="E549" s="1">
        <v>0</v>
      </c>
    </row>
    <row r="550" spans="1:5" x14ac:dyDescent="0.35">
      <c r="A550" s="1" t="s">
        <v>120</v>
      </c>
      <c r="B550" s="1" t="s">
        <v>102</v>
      </c>
      <c r="C550" s="1" t="s">
        <v>78</v>
      </c>
      <c r="D550" s="2">
        <v>2008</v>
      </c>
      <c r="E550" s="1">
        <v>55</v>
      </c>
    </row>
    <row r="551" spans="1:5" x14ac:dyDescent="0.35">
      <c r="A551" s="1" t="s">
        <v>120</v>
      </c>
      <c r="B551" s="1" t="s">
        <v>102</v>
      </c>
      <c r="C551" s="1" t="s">
        <v>78</v>
      </c>
      <c r="D551" s="2">
        <v>2017</v>
      </c>
      <c r="E551" s="1">
        <v>0</v>
      </c>
    </row>
    <row r="552" spans="1:5" x14ac:dyDescent="0.35">
      <c r="A552" s="1" t="s">
        <v>120</v>
      </c>
      <c r="B552" s="1" t="s">
        <v>102</v>
      </c>
      <c r="C552" s="1" t="s">
        <v>79</v>
      </c>
      <c r="D552" s="2">
        <v>2008</v>
      </c>
      <c r="E552" s="1">
        <v>0</v>
      </c>
    </row>
    <row r="553" spans="1:5" x14ac:dyDescent="0.35">
      <c r="A553" s="1" t="s">
        <v>120</v>
      </c>
      <c r="B553" s="1" t="s">
        <v>102</v>
      </c>
      <c r="C553" s="1" t="s">
        <v>79</v>
      </c>
      <c r="D553" s="2">
        <v>2017</v>
      </c>
      <c r="E553" s="1">
        <v>9</v>
      </c>
    </row>
    <row r="554" spans="1:5" x14ac:dyDescent="0.35">
      <c r="A554" s="1" t="s">
        <v>120</v>
      </c>
      <c r="B554" s="1" t="s">
        <v>102</v>
      </c>
      <c r="C554" s="1" t="s">
        <v>80</v>
      </c>
      <c r="D554" s="2">
        <v>2008</v>
      </c>
      <c r="E554" s="1">
        <v>0</v>
      </c>
    </row>
    <row r="555" spans="1:5" x14ac:dyDescent="0.35">
      <c r="A555" s="1" t="s">
        <v>120</v>
      </c>
      <c r="B555" s="1" t="s">
        <v>102</v>
      </c>
      <c r="C555" s="1" t="s">
        <v>80</v>
      </c>
      <c r="D555" s="2">
        <v>2017</v>
      </c>
      <c r="E555" s="1">
        <v>0</v>
      </c>
    </row>
    <row r="556" spans="1:5" x14ac:dyDescent="0.35">
      <c r="A556" s="1" t="s">
        <v>120</v>
      </c>
      <c r="B556" s="1" t="s">
        <v>102</v>
      </c>
      <c r="C556" s="1" t="s">
        <v>81</v>
      </c>
      <c r="D556" s="2">
        <v>2008</v>
      </c>
      <c r="E556" s="1">
        <v>132</v>
      </c>
    </row>
    <row r="557" spans="1:5" x14ac:dyDescent="0.35">
      <c r="A557" s="1" t="s">
        <v>120</v>
      </c>
      <c r="B557" s="1" t="s">
        <v>102</v>
      </c>
      <c r="C557" s="1" t="s">
        <v>81</v>
      </c>
      <c r="D557" s="2">
        <v>2017</v>
      </c>
      <c r="E557" s="1">
        <v>42</v>
      </c>
    </row>
    <row r="558" spans="1:5" x14ac:dyDescent="0.35">
      <c r="A558" s="1" t="s">
        <v>120</v>
      </c>
      <c r="B558" s="1" t="s">
        <v>102</v>
      </c>
      <c r="C558" s="1" t="s">
        <v>82</v>
      </c>
      <c r="D558" s="2">
        <v>2008</v>
      </c>
      <c r="E558" s="1">
        <v>86</v>
      </c>
    </row>
    <row r="559" spans="1:5" x14ac:dyDescent="0.35">
      <c r="A559" s="1" t="s">
        <v>120</v>
      </c>
      <c r="B559" s="1" t="s">
        <v>102</v>
      </c>
      <c r="C559" s="1" t="s">
        <v>82</v>
      </c>
      <c r="D559" s="2">
        <v>2017</v>
      </c>
      <c r="E559" s="1">
        <v>0</v>
      </c>
    </row>
    <row r="560" spans="1:5" x14ac:dyDescent="0.35">
      <c r="A560" s="1" t="s">
        <v>120</v>
      </c>
      <c r="B560" s="1" t="s">
        <v>102</v>
      </c>
      <c r="C560" s="1" t="s">
        <v>83</v>
      </c>
      <c r="D560" s="2">
        <v>2008</v>
      </c>
      <c r="E560" s="1">
        <v>1</v>
      </c>
    </row>
    <row r="561" spans="1:5" x14ac:dyDescent="0.35">
      <c r="A561" s="1" t="s">
        <v>120</v>
      </c>
      <c r="B561" s="1" t="s">
        <v>102</v>
      </c>
      <c r="C561" s="1" t="s">
        <v>83</v>
      </c>
      <c r="D561" s="2">
        <v>2017</v>
      </c>
      <c r="E561" s="1">
        <v>0</v>
      </c>
    </row>
    <row r="562" spans="1:5" x14ac:dyDescent="0.35">
      <c r="A562" s="1" t="s">
        <v>120</v>
      </c>
      <c r="B562" s="1" t="s">
        <v>102</v>
      </c>
      <c r="C562" s="1" t="s">
        <v>84</v>
      </c>
      <c r="D562" s="2">
        <v>2008</v>
      </c>
      <c r="E562" s="1">
        <v>2</v>
      </c>
    </row>
    <row r="563" spans="1:5" x14ac:dyDescent="0.35">
      <c r="A563" s="1" t="s">
        <v>120</v>
      </c>
      <c r="B563" s="1" t="s">
        <v>102</v>
      </c>
      <c r="C563" s="1" t="s">
        <v>84</v>
      </c>
      <c r="D563" s="2">
        <v>2017</v>
      </c>
      <c r="E563" s="1">
        <v>0</v>
      </c>
    </row>
    <row r="564" spans="1:5" x14ac:dyDescent="0.35">
      <c r="A564" s="1" t="s">
        <v>120</v>
      </c>
      <c r="B564" s="1" t="s">
        <v>102</v>
      </c>
      <c r="C564" s="1" t="s">
        <v>85</v>
      </c>
      <c r="D564" s="2">
        <v>2008</v>
      </c>
      <c r="E564" s="1">
        <v>2</v>
      </c>
    </row>
    <row r="565" spans="1:5" x14ac:dyDescent="0.35">
      <c r="A565" s="1" t="s">
        <v>120</v>
      </c>
      <c r="B565" s="1" t="s">
        <v>102</v>
      </c>
      <c r="C565" s="1" t="s">
        <v>85</v>
      </c>
      <c r="D565" s="2">
        <v>2017</v>
      </c>
      <c r="E565" s="1">
        <v>4</v>
      </c>
    </row>
    <row r="566" spans="1:5" x14ac:dyDescent="0.35">
      <c r="A566" s="1" t="s">
        <v>120</v>
      </c>
      <c r="B566" s="1" t="s">
        <v>102</v>
      </c>
      <c r="C566" s="1" t="s">
        <v>86</v>
      </c>
      <c r="D566" s="2">
        <v>2008</v>
      </c>
      <c r="E566" s="1">
        <v>0</v>
      </c>
    </row>
    <row r="567" spans="1:5" x14ac:dyDescent="0.35">
      <c r="A567" s="1" t="s">
        <v>120</v>
      </c>
      <c r="B567" s="1" t="s">
        <v>102</v>
      </c>
      <c r="C567" s="1" t="s">
        <v>86</v>
      </c>
      <c r="D567" s="2">
        <v>2017</v>
      </c>
      <c r="E567" s="1">
        <v>0</v>
      </c>
    </row>
    <row r="568" spans="1:5" x14ac:dyDescent="0.35">
      <c r="A568" s="1" t="s">
        <v>120</v>
      </c>
      <c r="B568" s="1" t="s">
        <v>102</v>
      </c>
      <c r="C568" s="1" t="s">
        <v>87</v>
      </c>
      <c r="D568" s="2">
        <v>2008</v>
      </c>
      <c r="E568" s="1">
        <v>0</v>
      </c>
    </row>
    <row r="569" spans="1:5" x14ac:dyDescent="0.35">
      <c r="A569" s="1" t="s">
        <v>120</v>
      </c>
      <c r="B569" s="1" t="s">
        <v>102</v>
      </c>
      <c r="C569" s="1" t="s">
        <v>87</v>
      </c>
      <c r="D569" s="2">
        <v>2017</v>
      </c>
      <c r="E569" s="1">
        <v>0</v>
      </c>
    </row>
    <row r="570" spans="1:5" x14ac:dyDescent="0.35">
      <c r="A570" s="1" t="s">
        <v>120</v>
      </c>
      <c r="B570" s="1" t="s">
        <v>102</v>
      </c>
      <c r="C570" s="1" t="s">
        <v>88</v>
      </c>
      <c r="D570" s="2">
        <v>2008</v>
      </c>
      <c r="E570" s="1">
        <v>42</v>
      </c>
    </row>
    <row r="571" spans="1:5" x14ac:dyDescent="0.35">
      <c r="A571" s="1" t="s">
        <v>120</v>
      </c>
      <c r="B571" s="1" t="s">
        <v>102</v>
      </c>
      <c r="C571" s="1" t="s">
        <v>88</v>
      </c>
      <c r="D571" s="2">
        <v>2017</v>
      </c>
      <c r="E571" s="1">
        <v>11</v>
      </c>
    </row>
    <row r="572" spans="1:5" x14ac:dyDescent="0.35">
      <c r="A572" s="1" t="s">
        <v>120</v>
      </c>
      <c r="B572" s="1" t="s">
        <v>102</v>
      </c>
      <c r="C572" s="1" t="s">
        <v>89</v>
      </c>
      <c r="D572" s="2">
        <v>2008</v>
      </c>
      <c r="E572" s="1">
        <v>4</v>
      </c>
    </row>
    <row r="573" spans="1:5" x14ac:dyDescent="0.35">
      <c r="A573" s="1" t="s">
        <v>120</v>
      </c>
      <c r="B573" s="1" t="s">
        <v>102</v>
      </c>
      <c r="C573" s="1" t="s">
        <v>89</v>
      </c>
      <c r="D573" s="2">
        <v>2017</v>
      </c>
      <c r="E573" s="1">
        <v>0</v>
      </c>
    </row>
    <row r="574" spans="1:5" x14ac:dyDescent="0.35">
      <c r="A574" s="1" t="s">
        <v>120</v>
      </c>
      <c r="B574" s="1" t="s">
        <v>102</v>
      </c>
      <c r="C574" s="1" t="s">
        <v>90</v>
      </c>
      <c r="D574" s="2">
        <v>2008</v>
      </c>
      <c r="E574" s="1">
        <v>36</v>
      </c>
    </row>
    <row r="575" spans="1:5" x14ac:dyDescent="0.35">
      <c r="A575" s="1" t="s">
        <v>120</v>
      </c>
      <c r="B575" s="1" t="s">
        <v>102</v>
      </c>
      <c r="C575" s="1" t="s">
        <v>90</v>
      </c>
      <c r="D575" s="2">
        <v>2017</v>
      </c>
      <c r="E575" s="1">
        <v>16</v>
      </c>
    </row>
    <row r="576" spans="1:5" x14ac:dyDescent="0.35">
      <c r="A576" s="1" t="s">
        <v>120</v>
      </c>
      <c r="B576" s="1" t="s">
        <v>102</v>
      </c>
      <c r="C576" s="1" t="s">
        <v>91</v>
      </c>
      <c r="D576" s="2">
        <v>2008</v>
      </c>
      <c r="E576" s="1">
        <v>0</v>
      </c>
    </row>
    <row r="577" spans="1:5" x14ac:dyDescent="0.35">
      <c r="A577" s="1" t="s">
        <v>120</v>
      </c>
      <c r="B577" s="1" t="s">
        <v>102</v>
      </c>
      <c r="C577" s="1" t="s">
        <v>91</v>
      </c>
      <c r="D577" s="2">
        <v>2017</v>
      </c>
      <c r="E577" s="1">
        <v>0</v>
      </c>
    </row>
    <row r="578" spans="1:5" x14ac:dyDescent="0.35">
      <c r="A578" s="1" t="s">
        <v>120</v>
      </c>
      <c r="B578" s="1" t="s">
        <v>102</v>
      </c>
      <c r="C578" s="1" t="s">
        <v>92</v>
      </c>
      <c r="D578" s="2">
        <v>2008</v>
      </c>
      <c r="E578" s="1">
        <v>5</v>
      </c>
    </row>
    <row r="579" spans="1:5" x14ac:dyDescent="0.35">
      <c r="A579" s="1" t="s">
        <v>120</v>
      </c>
      <c r="B579" s="1" t="s">
        <v>102</v>
      </c>
      <c r="C579" s="1" t="s">
        <v>92</v>
      </c>
      <c r="D579" s="2">
        <v>2017</v>
      </c>
      <c r="E579" s="1">
        <v>0</v>
      </c>
    </row>
    <row r="580" spans="1:5" x14ac:dyDescent="0.35">
      <c r="A580" s="1" t="s">
        <v>120</v>
      </c>
      <c r="B580" s="1" t="s">
        <v>102</v>
      </c>
      <c r="C580" s="1" t="s">
        <v>93</v>
      </c>
      <c r="D580" s="2">
        <v>2008</v>
      </c>
      <c r="E580" s="1">
        <v>15</v>
      </c>
    </row>
    <row r="581" spans="1:5" x14ac:dyDescent="0.35">
      <c r="A581" s="1" t="s">
        <v>120</v>
      </c>
      <c r="B581" s="1" t="s">
        <v>102</v>
      </c>
      <c r="C581" s="1" t="s">
        <v>93</v>
      </c>
      <c r="D581" s="2">
        <v>2017</v>
      </c>
      <c r="E581" s="1">
        <v>16</v>
      </c>
    </row>
    <row r="582" spans="1:5" x14ac:dyDescent="0.35">
      <c r="A582" s="1" t="s">
        <v>120</v>
      </c>
      <c r="B582" s="1" t="s">
        <v>102</v>
      </c>
      <c r="C582" s="1" t="s">
        <v>94</v>
      </c>
      <c r="D582" s="2">
        <v>2008</v>
      </c>
      <c r="E582" s="1">
        <v>3</v>
      </c>
    </row>
    <row r="583" spans="1:5" x14ac:dyDescent="0.35">
      <c r="A583" s="1" t="s">
        <v>120</v>
      </c>
      <c r="B583" s="1" t="s">
        <v>102</v>
      </c>
      <c r="C583" s="1" t="s">
        <v>94</v>
      </c>
      <c r="D583" s="2">
        <v>2017</v>
      </c>
      <c r="E583" s="1">
        <v>0</v>
      </c>
    </row>
    <row r="584" spans="1:5" x14ac:dyDescent="0.35">
      <c r="A584" s="1" t="s">
        <v>120</v>
      </c>
      <c r="B584" s="1" t="s">
        <v>102</v>
      </c>
      <c r="C584" s="1" t="s">
        <v>95</v>
      </c>
      <c r="D584" s="2">
        <v>2008</v>
      </c>
      <c r="E584" s="1">
        <v>0</v>
      </c>
    </row>
    <row r="585" spans="1:5" x14ac:dyDescent="0.35">
      <c r="A585" s="1" t="s">
        <v>120</v>
      </c>
      <c r="B585" s="1" t="s">
        <v>102</v>
      </c>
      <c r="C585" s="1" t="s">
        <v>95</v>
      </c>
      <c r="D585" s="2">
        <v>2017</v>
      </c>
      <c r="E585" s="1">
        <v>0</v>
      </c>
    </row>
    <row r="586" spans="1:5" x14ac:dyDescent="0.35">
      <c r="A586" s="1" t="s">
        <v>120</v>
      </c>
      <c r="B586" s="1" t="s">
        <v>102</v>
      </c>
      <c r="C586" s="1" t="s">
        <v>96</v>
      </c>
      <c r="D586" s="2">
        <v>2008</v>
      </c>
      <c r="E586" s="1">
        <v>0</v>
      </c>
    </row>
    <row r="587" spans="1:5" x14ac:dyDescent="0.35">
      <c r="A587" s="1" t="s">
        <v>120</v>
      </c>
      <c r="B587" s="1" t="s">
        <v>102</v>
      </c>
      <c r="C587" s="1" t="s">
        <v>96</v>
      </c>
      <c r="D587" s="2">
        <v>2017</v>
      </c>
      <c r="E587" s="1">
        <v>0</v>
      </c>
    </row>
    <row r="588" spans="1:5" x14ac:dyDescent="0.35">
      <c r="A588" s="1" t="s">
        <v>120</v>
      </c>
      <c r="B588" s="1" t="s">
        <v>102</v>
      </c>
      <c r="C588" s="1" t="s">
        <v>97</v>
      </c>
      <c r="D588" s="2">
        <v>2008</v>
      </c>
      <c r="E588" s="1">
        <v>11</v>
      </c>
    </row>
    <row r="589" spans="1:5" x14ac:dyDescent="0.35">
      <c r="A589" s="1" t="s">
        <v>120</v>
      </c>
      <c r="B589" s="1" t="s">
        <v>102</v>
      </c>
      <c r="C589" s="1" t="s">
        <v>97</v>
      </c>
      <c r="D589" s="2">
        <v>2017</v>
      </c>
      <c r="E589" s="1">
        <v>0</v>
      </c>
    </row>
    <row r="590" spans="1:5" x14ac:dyDescent="0.35">
      <c r="A590" s="1" t="s">
        <v>120</v>
      </c>
      <c r="B590" s="1" t="s">
        <v>102</v>
      </c>
      <c r="C590" s="1" t="s">
        <v>98</v>
      </c>
      <c r="D590" s="2">
        <v>2008</v>
      </c>
      <c r="E590" s="1">
        <v>19</v>
      </c>
    </row>
    <row r="591" spans="1:5" x14ac:dyDescent="0.35">
      <c r="A591" s="1" t="s">
        <v>120</v>
      </c>
      <c r="B591" s="1" t="s">
        <v>102</v>
      </c>
      <c r="C591" s="1" t="s">
        <v>98</v>
      </c>
      <c r="D591" s="2">
        <v>2017</v>
      </c>
      <c r="E591" s="1">
        <v>0</v>
      </c>
    </row>
    <row r="592" spans="1:5" x14ac:dyDescent="0.35">
      <c r="A592" s="1" t="s">
        <v>120</v>
      </c>
      <c r="B592" s="1" t="s">
        <v>102</v>
      </c>
      <c r="C592" s="1" t="s">
        <v>99</v>
      </c>
      <c r="D592" s="2">
        <v>2008</v>
      </c>
      <c r="E592" s="1">
        <v>0</v>
      </c>
    </row>
    <row r="593" spans="1:5" x14ac:dyDescent="0.35">
      <c r="A593" s="1" t="s">
        <v>120</v>
      </c>
      <c r="B593" s="1" t="s">
        <v>102</v>
      </c>
      <c r="C593" s="1" t="s">
        <v>99</v>
      </c>
      <c r="D593" s="2">
        <v>2017</v>
      </c>
      <c r="E593" s="1">
        <v>0</v>
      </c>
    </row>
    <row r="594" spans="1:5" x14ac:dyDescent="0.35">
      <c r="A594" s="1" t="s">
        <v>120</v>
      </c>
      <c r="B594" s="1" t="s">
        <v>102</v>
      </c>
      <c r="C594" s="1" t="s">
        <v>100</v>
      </c>
      <c r="D594" s="2">
        <v>2008</v>
      </c>
      <c r="E594" s="1">
        <v>65</v>
      </c>
    </row>
    <row r="595" spans="1:5" x14ac:dyDescent="0.35">
      <c r="A595" s="1" t="s">
        <v>120</v>
      </c>
      <c r="B595" s="1" t="s">
        <v>102</v>
      </c>
      <c r="C595" s="1" t="s">
        <v>100</v>
      </c>
      <c r="D595" s="2">
        <v>2017</v>
      </c>
      <c r="E595" s="1">
        <v>17</v>
      </c>
    </row>
    <row r="596" spans="1:5" x14ac:dyDescent="0.35">
      <c r="A596" s="1" t="s">
        <v>129</v>
      </c>
      <c r="B596" s="1" t="s">
        <v>1</v>
      </c>
      <c r="C596" s="1" t="s">
        <v>2</v>
      </c>
      <c r="D596" s="2">
        <v>2008</v>
      </c>
      <c r="E596" s="1">
        <v>293</v>
      </c>
    </row>
    <row r="597" spans="1:5" x14ac:dyDescent="0.35">
      <c r="A597" s="1" t="s">
        <v>129</v>
      </c>
      <c r="B597" s="1" t="s">
        <v>1</v>
      </c>
      <c r="C597" s="1" t="s">
        <v>2</v>
      </c>
      <c r="D597" s="2">
        <v>2017</v>
      </c>
      <c r="E597" s="1">
        <v>112</v>
      </c>
    </row>
    <row r="598" spans="1:5" x14ac:dyDescent="0.35">
      <c r="A598" s="1" t="s">
        <v>129</v>
      </c>
      <c r="B598" s="1" t="s">
        <v>1</v>
      </c>
      <c r="C598" s="1" t="s">
        <v>3</v>
      </c>
      <c r="D598" s="2">
        <v>2008</v>
      </c>
      <c r="E598" s="1">
        <v>147</v>
      </c>
    </row>
    <row r="599" spans="1:5" x14ac:dyDescent="0.35">
      <c r="A599" s="1" t="s">
        <v>129</v>
      </c>
      <c r="B599" s="1" t="s">
        <v>1</v>
      </c>
      <c r="C599" s="1" t="s">
        <v>3</v>
      </c>
      <c r="D599" s="2">
        <v>2017</v>
      </c>
      <c r="E599" s="1">
        <v>44</v>
      </c>
    </row>
    <row r="600" spans="1:5" x14ac:dyDescent="0.35">
      <c r="A600" s="1" t="s">
        <v>129</v>
      </c>
      <c r="B600" s="1" t="s">
        <v>1</v>
      </c>
      <c r="C600" s="1" t="s">
        <v>4</v>
      </c>
      <c r="D600" s="2">
        <v>2008</v>
      </c>
      <c r="E600" s="1">
        <v>9</v>
      </c>
    </row>
    <row r="601" spans="1:5" x14ac:dyDescent="0.35">
      <c r="A601" s="1" t="s">
        <v>129</v>
      </c>
      <c r="B601" s="1" t="s">
        <v>1</v>
      </c>
      <c r="C601" s="1" t="s">
        <v>4</v>
      </c>
      <c r="D601" s="2">
        <v>2017</v>
      </c>
      <c r="E601" s="1">
        <v>0</v>
      </c>
    </row>
    <row r="602" spans="1:5" x14ac:dyDescent="0.35">
      <c r="A602" s="1" t="s">
        <v>129</v>
      </c>
      <c r="B602" s="1" t="s">
        <v>1</v>
      </c>
      <c r="C602" s="1" t="s">
        <v>5</v>
      </c>
      <c r="D602" s="2">
        <v>2008</v>
      </c>
      <c r="E602" s="1">
        <v>6</v>
      </c>
    </row>
    <row r="603" spans="1:5" x14ac:dyDescent="0.35">
      <c r="A603" s="1" t="s">
        <v>129</v>
      </c>
      <c r="B603" s="1" t="s">
        <v>1</v>
      </c>
      <c r="C603" s="1" t="s">
        <v>5</v>
      </c>
      <c r="D603" s="2">
        <v>2017</v>
      </c>
      <c r="E603" s="1">
        <v>0</v>
      </c>
    </row>
    <row r="604" spans="1:5" x14ac:dyDescent="0.35">
      <c r="A604" s="1" t="s">
        <v>129</v>
      </c>
      <c r="B604" s="1" t="s">
        <v>1</v>
      </c>
      <c r="C604" s="1" t="s">
        <v>6</v>
      </c>
      <c r="D604" s="2">
        <v>2008</v>
      </c>
      <c r="E604" s="1">
        <v>0</v>
      </c>
    </row>
    <row r="605" spans="1:5" x14ac:dyDescent="0.35">
      <c r="A605" s="1" t="s">
        <v>129</v>
      </c>
      <c r="B605" s="1" t="s">
        <v>1</v>
      </c>
      <c r="C605" s="1" t="s">
        <v>6</v>
      </c>
      <c r="D605" s="2">
        <v>2017</v>
      </c>
      <c r="E605" s="1">
        <v>0</v>
      </c>
    </row>
    <row r="606" spans="1:5" x14ac:dyDescent="0.35">
      <c r="A606" s="1" t="s">
        <v>129</v>
      </c>
      <c r="B606" s="1" t="s">
        <v>1</v>
      </c>
      <c r="C606" s="1" t="s">
        <v>7</v>
      </c>
      <c r="D606" s="2">
        <v>2008</v>
      </c>
      <c r="E606" s="1">
        <v>3</v>
      </c>
    </row>
    <row r="607" spans="1:5" x14ac:dyDescent="0.35">
      <c r="A607" s="1" t="s">
        <v>129</v>
      </c>
      <c r="B607" s="1" t="s">
        <v>1</v>
      </c>
      <c r="C607" s="1" t="s">
        <v>7</v>
      </c>
      <c r="D607" s="2">
        <v>2017</v>
      </c>
      <c r="E607" s="1">
        <v>0</v>
      </c>
    </row>
    <row r="608" spans="1:5" x14ac:dyDescent="0.35">
      <c r="A608" s="1" t="s">
        <v>129</v>
      </c>
      <c r="B608" s="1" t="s">
        <v>1</v>
      </c>
      <c r="C608" s="1" t="s">
        <v>8</v>
      </c>
      <c r="D608" s="2">
        <v>2008</v>
      </c>
      <c r="E608" s="1">
        <v>0</v>
      </c>
    </row>
    <row r="609" spans="1:5" x14ac:dyDescent="0.35">
      <c r="A609" s="1" t="s">
        <v>129</v>
      </c>
      <c r="B609" s="1" t="s">
        <v>1</v>
      </c>
      <c r="C609" s="1" t="s">
        <v>8</v>
      </c>
      <c r="D609" s="2">
        <v>2017</v>
      </c>
      <c r="E609" s="1">
        <v>0</v>
      </c>
    </row>
    <row r="610" spans="1:5" x14ac:dyDescent="0.35">
      <c r="A610" s="1" t="s">
        <v>129</v>
      </c>
      <c r="B610" s="1" t="s">
        <v>1</v>
      </c>
      <c r="C610" s="1" t="s">
        <v>9</v>
      </c>
      <c r="D610" s="2">
        <v>2008</v>
      </c>
      <c r="E610" s="1">
        <v>0</v>
      </c>
    </row>
    <row r="611" spans="1:5" x14ac:dyDescent="0.35">
      <c r="A611" s="1" t="s">
        <v>129</v>
      </c>
      <c r="B611" s="1" t="s">
        <v>1</v>
      </c>
      <c r="C611" s="1" t="s">
        <v>9</v>
      </c>
      <c r="D611" s="2">
        <v>2017</v>
      </c>
      <c r="E611" s="1">
        <v>0</v>
      </c>
    </row>
    <row r="612" spans="1:5" x14ac:dyDescent="0.35">
      <c r="A612" s="1" t="s">
        <v>129</v>
      </c>
      <c r="B612" s="1" t="s">
        <v>1</v>
      </c>
      <c r="C612" s="1" t="s">
        <v>10</v>
      </c>
      <c r="D612" s="2">
        <v>2008</v>
      </c>
      <c r="E612" s="1">
        <v>7</v>
      </c>
    </row>
    <row r="613" spans="1:5" x14ac:dyDescent="0.35">
      <c r="A613" s="1" t="s">
        <v>129</v>
      </c>
      <c r="B613" s="1" t="s">
        <v>1</v>
      </c>
      <c r="C613" s="1" t="s">
        <v>10</v>
      </c>
      <c r="D613" s="2">
        <v>2017</v>
      </c>
      <c r="E613" s="1">
        <v>12</v>
      </c>
    </row>
    <row r="614" spans="1:5" x14ac:dyDescent="0.35">
      <c r="A614" s="1" t="s">
        <v>129</v>
      </c>
      <c r="B614" s="1" t="s">
        <v>1</v>
      </c>
      <c r="C614" s="1" t="s">
        <v>11</v>
      </c>
      <c r="D614" s="2">
        <v>2008</v>
      </c>
      <c r="E614" s="1">
        <v>0</v>
      </c>
    </row>
    <row r="615" spans="1:5" x14ac:dyDescent="0.35">
      <c r="A615" s="1" t="s">
        <v>129</v>
      </c>
      <c r="B615" s="1" t="s">
        <v>1</v>
      </c>
      <c r="C615" s="1" t="s">
        <v>11</v>
      </c>
      <c r="D615" s="2">
        <v>2017</v>
      </c>
      <c r="E615" s="1">
        <v>0</v>
      </c>
    </row>
    <row r="616" spans="1:5" x14ac:dyDescent="0.35">
      <c r="A616" s="1" t="s">
        <v>129</v>
      </c>
      <c r="B616" s="1" t="s">
        <v>1</v>
      </c>
      <c r="C616" s="1" t="s">
        <v>12</v>
      </c>
      <c r="D616" s="2">
        <v>2008</v>
      </c>
      <c r="E616" s="1">
        <v>0</v>
      </c>
    </row>
    <row r="617" spans="1:5" x14ac:dyDescent="0.35">
      <c r="A617" s="1" t="s">
        <v>129</v>
      </c>
      <c r="B617" s="1" t="s">
        <v>1</v>
      </c>
      <c r="C617" s="1" t="s">
        <v>12</v>
      </c>
      <c r="D617" s="2">
        <v>2017</v>
      </c>
      <c r="E617" s="1">
        <v>0</v>
      </c>
    </row>
    <row r="618" spans="1:5" x14ac:dyDescent="0.35">
      <c r="A618" s="1" t="s">
        <v>129</v>
      </c>
      <c r="B618" s="1" t="s">
        <v>1</v>
      </c>
      <c r="C618" s="1" t="s">
        <v>13</v>
      </c>
      <c r="D618" s="2">
        <v>2008</v>
      </c>
      <c r="E618" s="1">
        <v>0</v>
      </c>
    </row>
    <row r="619" spans="1:5" x14ac:dyDescent="0.35">
      <c r="A619" s="1" t="s">
        <v>129</v>
      </c>
      <c r="B619" s="1" t="s">
        <v>1</v>
      </c>
      <c r="C619" s="1" t="s">
        <v>13</v>
      </c>
      <c r="D619" s="2">
        <v>2017</v>
      </c>
      <c r="E619" s="1">
        <v>0</v>
      </c>
    </row>
    <row r="620" spans="1:5" x14ac:dyDescent="0.35">
      <c r="A620" s="1" t="s">
        <v>129</v>
      </c>
      <c r="B620" s="1" t="s">
        <v>1</v>
      </c>
      <c r="C620" s="1" t="s">
        <v>14</v>
      </c>
      <c r="D620" s="2">
        <v>2008</v>
      </c>
      <c r="E620" s="1">
        <v>6</v>
      </c>
    </row>
    <row r="621" spans="1:5" x14ac:dyDescent="0.35">
      <c r="A621" s="1" t="s">
        <v>129</v>
      </c>
      <c r="B621" s="1" t="s">
        <v>1</v>
      </c>
      <c r="C621" s="1" t="s">
        <v>14</v>
      </c>
      <c r="D621" s="2">
        <v>2017</v>
      </c>
      <c r="E621" s="1">
        <v>0</v>
      </c>
    </row>
    <row r="622" spans="1:5" x14ac:dyDescent="0.35">
      <c r="A622" s="1" t="s">
        <v>129</v>
      </c>
      <c r="B622" s="1" t="s">
        <v>1</v>
      </c>
      <c r="C622" s="1" t="s">
        <v>15</v>
      </c>
      <c r="D622" s="2">
        <v>2008</v>
      </c>
      <c r="E622" s="1">
        <v>0</v>
      </c>
    </row>
    <row r="623" spans="1:5" x14ac:dyDescent="0.35">
      <c r="A623" s="1" t="s">
        <v>129</v>
      </c>
      <c r="B623" s="1" t="s">
        <v>1</v>
      </c>
      <c r="C623" s="1" t="s">
        <v>15</v>
      </c>
      <c r="D623" s="2">
        <v>2017</v>
      </c>
      <c r="E623" s="1">
        <v>0</v>
      </c>
    </row>
    <row r="624" spans="1:5" x14ac:dyDescent="0.35">
      <c r="A624" s="1" t="s">
        <v>129</v>
      </c>
      <c r="B624" s="1" t="s">
        <v>1</v>
      </c>
      <c r="C624" s="1" t="s">
        <v>16</v>
      </c>
      <c r="D624" s="2">
        <v>2008</v>
      </c>
      <c r="E624" s="1">
        <v>0</v>
      </c>
    </row>
    <row r="625" spans="1:5" x14ac:dyDescent="0.35">
      <c r="A625" s="1" t="s">
        <v>129</v>
      </c>
      <c r="B625" s="1" t="s">
        <v>1</v>
      </c>
      <c r="C625" s="1" t="s">
        <v>16</v>
      </c>
      <c r="D625" s="2">
        <v>2017</v>
      </c>
      <c r="E625" s="1">
        <v>0</v>
      </c>
    </row>
    <row r="626" spans="1:5" x14ac:dyDescent="0.35">
      <c r="A626" s="1" t="s">
        <v>129</v>
      </c>
      <c r="B626" s="1" t="s">
        <v>1</v>
      </c>
      <c r="C626" s="1" t="s">
        <v>17</v>
      </c>
      <c r="D626" s="2">
        <v>2008</v>
      </c>
      <c r="E626" s="1">
        <v>11</v>
      </c>
    </row>
    <row r="627" spans="1:5" x14ac:dyDescent="0.35">
      <c r="A627" s="1" t="s">
        <v>129</v>
      </c>
      <c r="B627" s="1" t="s">
        <v>1</v>
      </c>
      <c r="C627" s="1" t="s">
        <v>17</v>
      </c>
      <c r="D627" s="2">
        <v>2017</v>
      </c>
      <c r="E627" s="1">
        <v>8</v>
      </c>
    </row>
    <row r="628" spans="1:5" x14ac:dyDescent="0.35">
      <c r="A628" s="1" t="s">
        <v>129</v>
      </c>
      <c r="B628" s="1" t="s">
        <v>1</v>
      </c>
      <c r="C628" s="1" t="s">
        <v>18</v>
      </c>
      <c r="D628" s="2">
        <v>2008</v>
      </c>
      <c r="E628" s="1">
        <v>0</v>
      </c>
    </row>
    <row r="629" spans="1:5" x14ac:dyDescent="0.35">
      <c r="A629" s="1" t="s">
        <v>129</v>
      </c>
      <c r="B629" s="1" t="s">
        <v>1</v>
      </c>
      <c r="C629" s="1" t="s">
        <v>18</v>
      </c>
      <c r="D629" s="2">
        <v>2017</v>
      </c>
      <c r="E629" s="1">
        <v>0</v>
      </c>
    </row>
    <row r="630" spans="1:5" x14ac:dyDescent="0.35">
      <c r="A630" s="1" t="s">
        <v>129</v>
      </c>
      <c r="B630" s="1" t="s">
        <v>1</v>
      </c>
      <c r="C630" s="1" t="s">
        <v>19</v>
      </c>
      <c r="D630" s="2">
        <v>2008</v>
      </c>
      <c r="E630" s="1">
        <v>0</v>
      </c>
    </row>
    <row r="631" spans="1:5" x14ac:dyDescent="0.35">
      <c r="A631" s="1" t="s">
        <v>129</v>
      </c>
      <c r="B631" s="1" t="s">
        <v>1</v>
      </c>
      <c r="C631" s="1" t="s">
        <v>19</v>
      </c>
      <c r="D631" s="2">
        <v>2017</v>
      </c>
      <c r="E631" s="1">
        <v>0</v>
      </c>
    </row>
    <row r="632" spans="1:5" x14ac:dyDescent="0.35">
      <c r="A632" s="1" t="s">
        <v>129</v>
      </c>
      <c r="B632" s="1" t="s">
        <v>1</v>
      </c>
      <c r="C632" s="1" t="s">
        <v>20</v>
      </c>
      <c r="D632" s="2">
        <v>2008</v>
      </c>
      <c r="E632" s="1">
        <v>0</v>
      </c>
    </row>
    <row r="633" spans="1:5" x14ac:dyDescent="0.35">
      <c r="A633" s="1" t="s">
        <v>129</v>
      </c>
      <c r="B633" s="1" t="s">
        <v>1</v>
      </c>
      <c r="C633" s="1" t="s">
        <v>20</v>
      </c>
      <c r="D633" s="2">
        <v>2017</v>
      </c>
      <c r="E633" s="1">
        <v>0</v>
      </c>
    </row>
    <row r="634" spans="1:5" x14ac:dyDescent="0.35">
      <c r="A634" s="1" t="s">
        <v>129</v>
      </c>
      <c r="B634" s="1" t="s">
        <v>1</v>
      </c>
      <c r="C634" s="1" t="s">
        <v>21</v>
      </c>
      <c r="D634" s="2">
        <v>2008</v>
      </c>
      <c r="E634" s="1">
        <v>0</v>
      </c>
    </row>
    <row r="635" spans="1:5" x14ac:dyDescent="0.35">
      <c r="A635" s="1" t="s">
        <v>129</v>
      </c>
      <c r="B635" s="1" t="s">
        <v>1</v>
      </c>
      <c r="C635" s="1" t="s">
        <v>21</v>
      </c>
      <c r="D635" s="2">
        <v>2017</v>
      </c>
      <c r="E635" s="1">
        <v>0</v>
      </c>
    </row>
    <row r="636" spans="1:5" x14ac:dyDescent="0.35">
      <c r="A636" s="1" t="s">
        <v>129</v>
      </c>
      <c r="B636" s="1" t="s">
        <v>1</v>
      </c>
      <c r="C636" s="1" t="s">
        <v>22</v>
      </c>
      <c r="D636" s="2">
        <v>2008</v>
      </c>
      <c r="E636" s="1">
        <v>2</v>
      </c>
    </row>
    <row r="637" spans="1:5" x14ac:dyDescent="0.35">
      <c r="A637" s="1" t="s">
        <v>129</v>
      </c>
      <c r="B637" s="1" t="s">
        <v>1</v>
      </c>
      <c r="C637" s="1" t="s">
        <v>22</v>
      </c>
      <c r="D637" s="2">
        <v>2017</v>
      </c>
      <c r="E637" s="1">
        <v>0</v>
      </c>
    </row>
    <row r="638" spans="1:5" x14ac:dyDescent="0.35">
      <c r="A638" s="1" t="s">
        <v>129</v>
      </c>
      <c r="B638" s="1" t="s">
        <v>1</v>
      </c>
      <c r="C638" s="1" t="s">
        <v>23</v>
      </c>
      <c r="D638" s="2">
        <v>2008</v>
      </c>
      <c r="E638" s="1">
        <v>0</v>
      </c>
    </row>
    <row r="639" spans="1:5" x14ac:dyDescent="0.35">
      <c r="A639" s="1" t="s">
        <v>129</v>
      </c>
      <c r="B639" s="1" t="s">
        <v>1</v>
      </c>
      <c r="C639" s="1" t="s">
        <v>23</v>
      </c>
      <c r="D639" s="2">
        <v>2017</v>
      </c>
      <c r="E639" s="1">
        <v>0</v>
      </c>
    </row>
    <row r="640" spans="1:5" x14ac:dyDescent="0.35">
      <c r="A640" s="1" t="s">
        <v>129</v>
      </c>
      <c r="B640" s="1" t="s">
        <v>1</v>
      </c>
      <c r="C640" s="1" t="s">
        <v>24</v>
      </c>
      <c r="D640" s="2">
        <v>2008</v>
      </c>
      <c r="E640" s="1">
        <v>0</v>
      </c>
    </row>
    <row r="641" spans="1:5" x14ac:dyDescent="0.35">
      <c r="A641" s="1" t="s">
        <v>129</v>
      </c>
      <c r="B641" s="1" t="s">
        <v>1</v>
      </c>
      <c r="C641" s="1" t="s">
        <v>24</v>
      </c>
      <c r="D641" s="2">
        <v>2017</v>
      </c>
      <c r="E641" s="1">
        <v>0</v>
      </c>
    </row>
    <row r="642" spans="1:5" x14ac:dyDescent="0.35">
      <c r="A642" s="1" t="s">
        <v>129</v>
      </c>
      <c r="B642" s="1" t="s">
        <v>1</v>
      </c>
      <c r="C642" s="1" t="s">
        <v>25</v>
      </c>
      <c r="D642" s="2">
        <v>2008</v>
      </c>
      <c r="E642" s="1">
        <v>2</v>
      </c>
    </row>
    <row r="643" spans="1:5" x14ac:dyDescent="0.35">
      <c r="A643" s="1" t="s">
        <v>129</v>
      </c>
      <c r="B643" s="1" t="s">
        <v>1</v>
      </c>
      <c r="C643" s="1" t="s">
        <v>25</v>
      </c>
      <c r="D643" s="2">
        <v>2017</v>
      </c>
      <c r="E643" s="1">
        <v>0</v>
      </c>
    </row>
    <row r="644" spans="1:5" x14ac:dyDescent="0.35">
      <c r="A644" s="1" t="s">
        <v>129</v>
      </c>
      <c r="B644" s="1" t="s">
        <v>1</v>
      </c>
      <c r="C644" s="1" t="s">
        <v>26</v>
      </c>
      <c r="D644" s="2">
        <v>2008</v>
      </c>
      <c r="E644" s="1">
        <v>0</v>
      </c>
    </row>
    <row r="645" spans="1:5" x14ac:dyDescent="0.35">
      <c r="A645" s="1" t="s">
        <v>129</v>
      </c>
      <c r="B645" s="1" t="s">
        <v>1</v>
      </c>
      <c r="C645" s="1" t="s">
        <v>26</v>
      </c>
      <c r="D645" s="2">
        <v>2017</v>
      </c>
      <c r="E645" s="1">
        <v>0</v>
      </c>
    </row>
    <row r="646" spans="1:5" x14ac:dyDescent="0.35">
      <c r="A646" s="1" t="s">
        <v>129</v>
      </c>
      <c r="B646" s="1" t="s">
        <v>1</v>
      </c>
      <c r="C646" s="1" t="s">
        <v>27</v>
      </c>
      <c r="D646" s="2">
        <v>2008</v>
      </c>
      <c r="E646" s="1">
        <v>0</v>
      </c>
    </row>
    <row r="647" spans="1:5" x14ac:dyDescent="0.35">
      <c r="A647" s="1" t="s">
        <v>129</v>
      </c>
      <c r="B647" s="1" t="s">
        <v>1</v>
      </c>
      <c r="C647" s="1" t="s">
        <v>27</v>
      </c>
      <c r="D647" s="2">
        <v>2017</v>
      </c>
      <c r="E647" s="1">
        <v>0</v>
      </c>
    </row>
    <row r="648" spans="1:5" x14ac:dyDescent="0.35">
      <c r="A648" s="1" t="s">
        <v>129</v>
      </c>
      <c r="B648" s="1" t="s">
        <v>1</v>
      </c>
      <c r="C648" s="1" t="s">
        <v>28</v>
      </c>
      <c r="D648" s="2">
        <v>2008</v>
      </c>
      <c r="E648" s="1">
        <v>0</v>
      </c>
    </row>
    <row r="649" spans="1:5" x14ac:dyDescent="0.35">
      <c r="A649" s="1" t="s">
        <v>129</v>
      </c>
      <c r="B649" s="1" t="s">
        <v>1</v>
      </c>
      <c r="C649" s="1" t="s">
        <v>28</v>
      </c>
      <c r="D649" s="2">
        <v>2017</v>
      </c>
      <c r="E649" s="1">
        <v>0</v>
      </c>
    </row>
    <row r="650" spans="1:5" x14ac:dyDescent="0.35">
      <c r="A650" s="1" t="s">
        <v>129</v>
      </c>
      <c r="B650" s="1" t="s">
        <v>1</v>
      </c>
      <c r="C650" s="1" t="s">
        <v>29</v>
      </c>
      <c r="D650" s="2">
        <v>2008</v>
      </c>
      <c r="E650" s="1">
        <v>1</v>
      </c>
    </row>
    <row r="651" spans="1:5" x14ac:dyDescent="0.35">
      <c r="A651" s="1" t="s">
        <v>129</v>
      </c>
      <c r="B651" s="1" t="s">
        <v>1</v>
      </c>
      <c r="C651" s="1" t="s">
        <v>29</v>
      </c>
      <c r="D651" s="2">
        <v>2017</v>
      </c>
      <c r="E651" s="1">
        <v>0</v>
      </c>
    </row>
    <row r="652" spans="1:5" x14ac:dyDescent="0.35">
      <c r="A652" s="1" t="s">
        <v>129</v>
      </c>
      <c r="B652" s="1" t="s">
        <v>1</v>
      </c>
      <c r="C652" s="1" t="s">
        <v>30</v>
      </c>
      <c r="D652" s="2">
        <v>2008</v>
      </c>
      <c r="E652" s="1">
        <v>3</v>
      </c>
    </row>
    <row r="653" spans="1:5" x14ac:dyDescent="0.35">
      <c r="A653" s="1" t="s">
        <v>129</v>
      </c>
      <c r="B653" s="1" t="s">
        <v>1</v>
      </c>
      <c r="C653" s="1" t="s">
        <v>30</v>
      </c>
      <c r="D653" s="2">
        <v>2017</v>
      </c>
      <c r="E653" s="1">
        <v>2</v>
      </c>
    </row>
    <row r="654" spans="1:5" x14ac:dyDescent="0.35">
      <c r="A654" s="1" t="s">
        <v>129</v>
      </c>
      <c r="B654" s="1" t="s">
        <v>1</v>
      </c>
      <c r="C654" s="1" t="s">
        <v>31</v>
      </c>
      <c r="D654" s="2">
        <v>2008</v>
      </c>
      <c r="E654" s="1">
        <v>0</v>
      </c>
    </row>
    <row r="655" spans="1:5" x14ac:dyDescent="0.35">
      <c r="A655" s="1" t="s">
        <v>129</v>
      </c>
      <c r="B655" s="1" t="s">
        <v>1</v>
      </c>
      <c r="C655" s="1" t="s">
        <v>31</v>
      </c>
      <c r="D655" s="2">
        <v>2017</v>
      </c>
      <c r="E655" s="1">
        <v>0</v>
      </c>
    </row>
    <row r="656" spans="1:5" x14ac:dyDescent="0.35">
      <c r="A656" s="1" t="s">
        <v>129</v>
      </c>
      <c r="B656" s="1" t="s">
        <v>1</v>
      </c>
      <c r="C656" s="1" t="s">
        <v>32</v>
      </c>
      <c r="D656" s="2">
        <v>2008</v>
      </c>
      <c r="E656" s="1">
        <v>0</v>
      </c>
    </row>
    <row r="657" spans="1:5" x14ac:dyDescent="0.35">
      <c r="A657" s="1" t="s">
        <v>129</v>
      </c>
      <c r="B657" s="1" t="s">
        <v>1</v>
      </c>
      <c r="C657" s="1" t="s">
        <v>32</v>
      </c>
      <c r="D657" s="2">
        <v>2017</v>
      </c>
      <c r="E657" s="1">
        <v>0</v>
      </c>
    </row>
    <row r="658" spans="1:5" x14ac:dyDescent="0.35">
      <c r="A658" s="1" t="s">
        <v>129</v>
      </c>
      <c r="B658" s="1" t="s">
        <v>1</v>
      </c>
      <c r="C658" s="1" t="s">
        <v>33</v>
      </c>
      <c r="D658" s="2">
        <v>2008</v>
      </c>
      <c r="E658" s="1">
        <v>1</v>
      </c>
    </row>
    <row r="659" spans="1:5" x14ac:dyDescent="0.35">
      <c r="A659" s="1" t="s">
        <v>129</v>
      </c>
      <c r="B659" s="1" t="s">
        <v>1</v>
      </c>
      <c r="C659" s="1" t="s">
        <v>33</v>
      </c>
      <c r="D659" s="2">
        <v>2017</v>
      </c>
      <c r="E659" s="1">
        <v>0</v>
      </c>
    </row>
    <row r="660" spans="1:5" x14ac:dyDescent="0.35">
      <c r="A660" s="1" t="s">
        <v>129</v>
      </c>
      <c r="B660" s="1" t="s">
        <v>1</v>
      </c>
      <c r="C660" s="1" t="s">
        <v>34</v>
      </c>
      <c r="D660" s="2">
        <v>2008</v>
      </c>
      <c r="E660" s="1">
        <v>0</v>
      </c>
    </row>
    <row r="661" spans="1:5" x14ac:dyDescent="0.35">
      <c r="A661" s="1" t="s">
        <v>129</v>
      </c>
      <c r="B661" s="1" t="s">
        <v>1</v>
      </c>
      <c r="C661" s="1" t="s">
        <v>34</v>
      </c>
      <c r="D661" s="2">
        <v>2017</v>
      </c>
      <c r="E661" s="1">
        <v>0</v>
      </c>
    </row>
    <row r="662" spans="1:5" x14ac:dyDescent="0.35">
      <c r="A662" s="1" t="s">
        <v>129</v>
      </c>
      <c r="B662" s="1" t="s">
        <v>1</v>
      </c>
      <c r="C662" s="1" t="s">
        <v>35</v>
      </c>
      <c r="D662" s="2">
        <v>2008</v>
      </c>
      <c r="E662" s="1">
        <v>0</v>
      </c>
    </row>
    <row r="663" spans="1:5" x14ac:dyDescent="0.35">
      <c r="A663" s="1" t="s">
        <v>129</v>
      </c>
      <c r="B663" s="1" t="s">
        <v>1</v>
      </c>
      <c r="C663" s="1" t="s">
        <v>35</v>
      </c>
      <c r="D663" s="2">
        <v>2017</v>
      </c>
      <c r="E663" s="1">
        <v>0</v>
      </c>
    </row>
    <row r="664" spans="1:5" x14ac:dyDescent="0.35">
      <c r="A664" s="1" t="s">
        <v>129</v>
      </c>
      <c r="B664" s="1" t="s">
        <v>1</v>
      </c>
      <c r="C664" s="1" t="s">
        <v>36</v>
      </c>
      <c r="D664" s="2">
        <v>2008</v>
      </c>
      <c r="E664" s="1">
        <v>0</v>
      </c>
    </row>
    <row r="665" spans="1:5" x14ac:dyDescent="0.35">
      <c r="A665" s="1" t="s">
        <v>129</v>
      </c>
      <c r="B665" s="1" t="s">
        <v>1</v>
      </c>
      <c r="C665" s="1" t="s">
        <v>36</v>
      </c>
      <c r="D665" s="2">
        <v>2017</v>
      </c>
      <c r="E665" s="1">
        <v>0</v>
      </c>
    </row>
    <row r="666" spans="1:5" x14ac:dyDescent="0.35">
      <c r="A666" s="1" t="s">
        <v>129</v>
      </c>
      <c r="B666" s="1" t="s">
        <v>1</v>
      </c>
      <c r="C666" s="1" t="s">
        <v>37</v>
      </c>
      <c r="D666" s="2">
        <v>2008</v>
      </c>
      <c r="E666" s="1">
        <v>1</v>
      </c>
    </row>
    <row r="667" spans="1:5" x14ac:dyDescent="0.35">
      <c r="A667" s="1" t="s">
        <v>129</v>
      </c>
      <c r="B667" s="1" t="s">
        <v>1</v>
      </c>
      <c r="C667" s="1" t="s">
        <v>37</v>
      </c>
      <c r="D667" s="2">
        <v>2017</v>
      </c>
      <c r="E667" s="1">
        <v>0</v>
      </c>
    </row>
    <row r="668" spans="1:5" x14ac:dyDescent="0.35">
      <c r="A668" s="1" t="s">
        <v>129</v>
      </c>
      <c r="B668" s="1" t="s">
        <v>1</v>
      </c>
      <c r="C668" s="1" t="s">
        <v>38</v>
      </c>
      <c r="D668" s="2">
        <v>2008</v>
      </c>
      <c r="E668" s="1">
        <v>3</v>
      </c>
    </row>
    <row r="669" spans="1:5" x14ac:dyDescent="0.35">
      <c r="A669" s="1" t="s">
        <v>129</v>
      </c>
      <c r="B669" s="1" t="s">
        <v>1</v>
      </c>
      <c r="C669" s="1" t="s">
        <v>38</v>
      </c>
      <c r="D669" s="2">
        <v>2017</v>
      </c>
      <c r="E669" s="1">
        <v>0</v>
      </c>
    </row>
    <row r="670" spans="1:5" x14ac:dyDescent="0.35">
      <c r="A670" s="1" t="s">
        <v>129</v>
      </c>
      <c r="B670" s="1" t="s">
        <v>1</v>
      </c>
      <c r="C670" s="1" t="s">
        <v>39</v>
      </c>
      <c r="D670" s="2">
        <v>2008</v>
      </c>
      <c r="E670" s="1">
        <v>3</v>
      </c>
    </row>
    <row r="671" spans="1:5" x14ac:dyDescent="0.35">
      <c r="A671" s="1" t="s">
        <v>129</v>
      </c>
      <c r="B671" s="1" t="s">
        <v>1</v>
      </c>
      <c r="C671" s="1" t="s">
        <v>39</v>
      </c>
      <c r="D671" s="2">
        <v>2017</v>
      </c>
      <c r="E671" s="1">
        <v>3</v>
      </c>
    </row>
    <row r="672" spans="1:5" x14ac:dyDescent="0.35">
      <c r="A672" s="1" t="s">
        <v>129</v>
      </c>
      <c r="B672" s="1" t="s">
        <v>1</v>
      </c>
      <c r="C672" s="1" t="s">
        <v>40</v>
      </c>
      <c r="D672" s="2">
        <v>2008</v>
      </c>
      <c r="E672" s="1">
        <v>0</v>
      </c>
    </row>
    <row r="673" spans="1:5" x14ac:dyDescent="0.35">
      <c r="A673" s="1" t="s">
        <v>129</v>
      </c>
      <c r="B673" s="1" t="s">
        <v>1</v>
      </c>
      <c r="C673" s="1" t="s">
        <v>40</v>
      </c>
      <c r="D673" s="2">
        <v>2017</v>
      </c>
      <c r="E673" s="1">
        <v>0</v>
      </c>
    </row>
    <row r="674" spans="1:5" x14ac:dyDescent="0.35">
      <c r="A674" s="1" t="s">
        <v>129</v>
      </c>
      <c r="B674" s="1" t="s">
        <v>1</v>
      </c>
      <c r="C674" s="1" t="s">
        <v>41</v>
      </c>
      <c r="D674" s="2">
        <v>2008</v>
      </c>
      <c r="E674" s="1">
        <v>0</v>
      </c>
    </row>
    <row r="675" spans="1:5" x14ac:dyDescent="0.35">
      <c r="A675" s="1" t="s">
        <v>129</v>
      </c>
      <c r="B675" s="1" t="s">
        <v>1</v>
      </c>
      <c r="C675" s="1" t="s">
        <v>41</v>
      </c>
      <c r="D675" s="2">
        <v>2017</v>
      </c>
      <c r="E675" s="1">
        <v>0</v>
      </c>
    </row>
    <row r="676" spans="1:5" x14ac:dyDescent="0.35">
      <c r="A676" s="1" t="s">
        <v>129</v>
      </c>
      <c r="B676" s="1" t="s">
        <v>1</v>
      </c>
      <c r="C676" s="1" t="s">
        <v>42</v>
      </c>
      <c r="D676" s="2">
        <v>2008</v>
      </c>
      <c r="E676" s="1">
        <v>2</v>
      </c>
    </row>
    <row r="677" spans="1:5" x14ac:dyDescent="0.35">
      <c r="A677" s="1" t="s">
        <v>129</v>
      </c>
      <c r="B677" s="1" t="s">
        <v>1</v>
      </c>
      <c r="C677" s="1" t="s">
        <v>42</v>
      </c>
      <c r="D677" s="2">
        <v>2017</v>
      </c>
      <c r="E677" s="1">
        <v>0</v>
      </c>
    </row>
    <row r="678" spans="1:5" x14ac:dyDescent="0.35">
      <c r="A678" s="1" t="s">
        <v>129</v>
      </c>
      <c r="B678" s="1" t="s">
        <v>1</v>
      </c>
      <c r="C678" s="1" t="s">
        <v>43</v>
      </c>
      <c r="D678" s="2">
        <v>2008</v>
      </c>
      <c r="E678" s="1">
        <v>2</v>
      </c>
    </row>
    <row r="679" spans="1:5" x14ac:dyDescent="0.35">
      <c r="A679" s="1" t="s">
        <v>129</v>
      </c>
      <c r="B679" s="1" t="s">
        <v>1</v>
      </c>
      <c r="C679" s="1" t="s">
        <v>43</v>
      </c>
      <c r="D679" s="2">
        <v>2017</v>
      </c>
      <c r="E679" s="1">
        <v>0</v>
      </c>
    </row>
    <row r="680" spans="1:5" x14ac:dyDescent="0.35">
      <c r="A680" s="1" t="s">
        <v>129</v>
      </c>
      <c r="B680" s="1" t="s">
        <v>1</v>
      </c>
      <c r="C680" s="1" t="s">
        <v>44</v>
      </c>
      <c r="D680" s="2">
        <v>2008</v>
      </c>
      <c r="E680" s="1">
        <v>0</v>
      </c>
    </row>
    <row r="681" spans="1:5" x14ac:dyDescent="0.35">
      <c r="A681" s="1" t="s">
        <v>129</v>
      </c>
      <c r="B681" s="1" t="s">
        <v>1</v>
      </c>
      <c r="C681" s="1" t="s">
        <v>44</v>
      </c>
      <c r="D681" s="2">
        <v>2017</v>
      </c>
      <c r="E681" s="1">
        <v>0</v>
      </c>
    </row>
    <row r="682" spans="1:5" x14ac:dyDescent="0.35">
      <c r="A682" s="1" t="s">
        <v>129</v>
      </c>
      <c r="B682" s="1" t="s">
        <v>1</v>
      </c>
      <c r="C682" s="1" t="s">
        <v>45</v>
      </c>
      <c r="D682" s="2">
        <v>2008</v>
      </c>
      <c r="E682" s="1">
        <v>7</v>
      </c>
    </row>
    <row r="683" spans="1:5" x14ac:dyDescent="0.35">
      <c r="A683" s="1" t="s">
        <v>129</v>
      </c>
      <c r="B683" s="1" t="s">
        <v>1</v>
      </c>
      <c r="C683" s="1" t="s">
        <v>45</v>
      </c>
      <c r="D683" s="2">
        <v>2017</v>
      </c>
      <c r="E683" s="1">
        <v>13</v>
      </c>
    </row>
    <row r="684" spans="1:5" x14ac:dyDescent="0.35">
      <c r="A684" s="1" t="s">
        <v>129</v>
      </c>
      <c r="B684" s="1" t="s">
        <v>1</v>
      </c>
      <c r="C684" s="1" t="s">
        <v>46</v>
      </c>
      <c r="D684" s="2">
        <v>2008</v>
      </c>
      <c r="E684" s="1">
        <v>0</v>
      </c>
    </row>
    <row r="685" spans="1:5" x14ac:dyDescent="0.35">
      <c r="A685" s="1" t="s">
        <v>129</v>
      </c>
      <c r="B685" s="1" t="s">
        <v>1</v>
      </c>
      <c r="C685" s="1" t="s">
        <v>46</v>
      </c>
      <c r="D685" s="2">
        <v>2017</v>
      </c>
      <c r="E685" s="1">
        <v>0</v>
      </c>
    </row>
    <row r="686" spans="1:5" x14ac:dyDescent="0.35">
      <c r="A686" s="1" t="s">
        <v>129</v>
      </c>
      <c r="B686" s="1" t="s">
        <v>1</v>
      </c>
      <c r="C686" s="1" t="s">
        <v>47</v>
      </c>
      <c r="D686" s="2">
        <v>2008</v>
      </c>
      <c r="E686" s="1">
        <v>0</v>
      </c>
    </row>
    <row r="687" spans="1:5" x14ac:dyDescent="0.35">
      <c r="A687" s="1" t="s">
        <v>129</v>
      </c>
      <c r="B687" s="1" t="s">
        <v>1</v>
      </c>
      <c r="C687" s="1" t="s">
        <v>47</v>
      </c>
      <c r="D687" s="2">
        <v>2017</v>
      </c>
      <c r="E687" s="1">
        <v>0</v>
      </c>
    </row>
    <row r="688" spans="1:5" x14ac:dyDescent="0.35">
      <c r="A688" s="1" t="s">
        <v>129</v>
      </c>
      <c r="B688" s="1" t="s">
        <v>1</v>
      </c>
      <c r="C688" s="1" t="s">
        <v>48</v>
      </c>
      <c r="D688" s="2">
        <v>2008</v>
      </c>
      <c r="E688" s="1">
        <v>0</v>
      </c>
    </row>
    <row r="689" spans="1:5" x14ac:dyDescent="0.35">
      <c r="A689" s="1" t="s">
        <v>129</v>
      </c>
      <c r="B689" s="1" t="s">
        <v>1</v>
      </c>
      <c r="C689" s="1" t="s">
        <v>48</v>
      </c>
      <c r="D689" s="2">
        <v>2017</v>
      </c>
      <c r="E689" s="1">
        <v>0</v>
      </c>
    </row>
    <row r="690" spans="1:5" x14ac:dyDescent="0.35">
      <c r="A690" s="1" t="s">
        <v>129</v>
      </c>
      <c r="B690" s="1" t="s">
        <v>1</v>
      </c>
      <c r="C690" s="1" t="s">
        <v>49</v>
      </c>
      <c r="D690" s="2">
        <v>2008</v>
      </c>
      <c r="E690" s="1">
        <v>0</v>
      </c>
    </row>
    <row r="691" spans="1:5" x14ac:dyDescent="0.35">
      <c r="A691" s="1" t="s">
        <v>129</v>
      </c>
      <c r="B691" s="1" t="s">
        <v>1</v>
      </c>
      <c r="C691" s="1" t="s">
        <v>49</v>
      </c>
      <c r="D691" s="2">
        <v>2017</v>
      </c>
      <c r="E691" s="1">
        <v>0</v>
      </c>
    </row>
    <row r="692" spans="1:5" x14ac:dyDescent="0.35">
      <c r="A692" s="1" t="s">
        <v>129</v>
      </c>
      <c r="B692" s="1" t="s">
        <v>1</v>
      </c>
      <c r="C692" s="1" t="s">
        <v>50</v>
      </c>
      <c r="D692" s="2">
        <v>2008</v>
      </c>
      <c r="E692" s="1">
        <v>0</v>
      </c>
    </row>
    <row r="693" spans="1:5" x14ac:dyDescent="0.35">
      <c r="A693" s="1" t="s">
        <v>129</v>
      </c>
      <c r="B693" s="1" t="s">
        <v>1</v>
      </c>
      <c r="C693" s="1" t="s">
        <v>50</v>
      </c>
      <c r="D693" s="2">
        <v>2017</v>
      </c>
      <c r="E693" s="1">
        <v>0</v>
      </c>
    </row>
    <row r="694" spans="1:5" x14ac:dyDescent="0.35">
      <c r="A694" s="1" t="s">
        <v>129</v>
      </c>
      <c r="B694" s="1" t="s">
        <v>1</v>
      </c>
      <c r="C694" s="1" t="s">
        <v>51</v>
      </c>
      <c r="D694" s="2">
        <v>2008</v>
      </c>
      <c r="E694" s="1">
        <v>0</v>
      </c>
    </row>
    <row r="695" spans="1:5" x14ac:dyDescent="0.35">
      <c r="A695" s="1" t="s">
        <v>129</v>
      </c>
      <c r="B695" s="1" t="s">
        <v>1</v>
      </c>
      <c r="C695" s="1" t="s">
        <v>51</v>
      </c>
      <c r="D695" s="2">
        <v>2017</v>
      </c>
      <c r="E695" s="1">
        <v>0</v>
      </c>
    </row>
    <row r="696" spans="1:5" x14ac:dyDescent="0.35">
      <c r="A696" s="1" t="s">
        <v>129</v>
      </c>
      <c r="B696" s="1" t="s">
        <v>1</v>
      </c>
      <c r="C696" s="1" t="s">
        <v>52</v>
      </c>
      <c r="D696" s="2">
        <v>2008</v>
      </c>
      <c r="E696" s="1">
        <v>0</v>
      </c>
    </row>
    <row r="697" spans="1:5" x14ac:dyDescent="0.35">
      <c r="A697" s="1" t="s">
        <v>129</v>
      </c>
      <c r="B697" s="1" t="s">
        <v>1</v>
      </c>
      <c r="C697" s="1" t="s">
        <v>52</v>
      </c>
      <c r="D697" s="2">
        <v>2017</v>
      </c>
      <c r="E697" s="1">
        <v>0</v>
      </c>
    </row>
    <row r="698" spans="1:5" x14ac:dyDescent="0.35">
      <c r="A698" s="1" t="s">
        <v>129</v>
      </c>
      <c r="B698" s="1" t="s">
        <v>1</v>
      </c>
      <c r="C698" s="1" t="s">
        <v>53</v>
      </c>
      <c r="D698" s="2">
        <v>2008</v>
      </c>
      <c r="E698" s="1">
        <v>0</v>
      </c>
    </row>
    <row r="699" spans="1:5" x14ac:dyDescent="0.35">
      <c r="A699" s="1" t="s">
        <v>129</v>
      </c>
      <c r="B699" s="1" t="s">
        <v>1</v>
      </c>
      <c r="C699" s="1" t="s">
        <v>53</v>
      </c>
      <c r="D699" s="2">
        <v>2017</v>
      </c>
      <c r="E699" s="1">
        <v>0</v>
      </c>
    </row>
    <row r="700" spans="1:5" x14ac:dyDescent="0.35">
      <c r="A700" s="1" t="s">
        <v>129</v>
      </c>
      <c r="B700" s="1" t="s">
        <v>1</v>
      </c>
      <c r="C700" s="1" t="s">
        <v>54</v>
      </c>
      <c r="D700" s="2">
        <v>2008</v>
      </c>
      <c r="E700" s="1">
        <v>0</v>
      </c>
    </row>
    <row r="701" spans="1:5" x14ac:dyDescent="0.35">
      <c r="A701" s="1" t="s">
        <v>129</v>
      </c>
      <c r="B701" s="1" t="s">
        <v>1</v>
      </c>
      <c r="C701" s="1" t="s">
        <v>54</v>
      </c>
      <c r="D701" s="2">
        <v>2017</v>
      </c>
      <c r="E701" s="1">
        <v>0</v>
      </c>
    </row>
    <row r="702" spans="1:5" x14ac:dyDescent="0.35">
      <c r="A702" s="1" t="s">
        <v>129</v>
      </c>
      <c r="B702" s="1" t="s">
        <v>1</v>
      </c>
      <c r="C702" s="1" t="s">
        <v>55</v>
      </c>
      <c r="D702" s="2">
        <v>2008</v>
      </c>
      <c r="E702" s="1">
        <v>0</v>
      </c>
    </row>
    <row r="703" spans="1:5" x14ac:dyDescent="0.35">
      <c r="A703" s="1" t="s">
        <v>129</v>
      </c>
      <c r="B703" s="1" t="s">
        <v>1</v>
      </c>
      <c r="C703" s="1" t="s">
        <v>55</v>
      </c>
      <c r="D703" s="2">
        <v>2017</v>
      </c>
      <c r="E703" s="1">
        <v>0</v>
      </c>
    </row>
    <row r="704" spans="1:5" x14ac:dyDescent="0.35">
      <c r="A704" s="1" t="s">
        <v>129</v>
      </c>
      <c r="B704" s="1" t="s">
        <v>1</v>
      </c>
      <c r="C704" s="1" t="s">
        <v>56</v>
      </c>
      <c r="D704" s="2">
        <v>2008</v>
      </c>
      <c r="E704" s="1">
        <v>0</v>
      </c>
    </row>
    <row r="705" spans="1:5" x14ac:dyDescent="0.35">
      <c r="A705" s="1" t="s">
        <v>129</v>
      </c>
      <c r="B705" s="1" t="s">
        <v>1</v>
      </c>
      <c r="C705" s="1" t="s">
        <v>56</v>
      </c>
      <c r="D705" s="2">
        <v>2017</v>
      </c>
      <c r="E705" s="1">
        <v>0</v>
      </c>
    </row>
    <row r="706" spans="1:5" x14ac:dyDescent="0.35">
      <c r="A706" s="1" t="s">
        <v>129</v>
      </c>
      <c r="B706" s="1" t="s">
        <v>1</v>
      </c>
      <c r="C706" s="1" t="s">
        <v>57</v>
      </c>
      <c r="D706" s="2">
        <v>2008</v>
      </c>
      <c r="E706" s="1">
        <v>0</v>
      </c>
    </row>
    <row r="707" spans="1:5" x14ac:dyDescent="0.35">
      <c r="A707" s="1" t="s">
        <v>129</v>
      </c>
      <c r="B707" s="1" t="s">
        <v>1</v>
      </c>
      <c r="C707" s="1" t="s">
        <v>57</v>
      </c>
      <c r="D707" s="2">
        <v>2017</v>
      </c>
      <c r="E707" s="1">
        <v>0</v>
      </c>
    </row>
    <row r="708" spans="1:5" x14ac:dyDescent="0.35">
      <c r="A708" s="1" t="s">
        <v>129</v>
      </c>
      <c r="B708" s="1" t="s">
        <v>1</v>
      </c>
      <c r="C708" s="1" t="s">
        <v>58</v>
      </c>
      <c r="D708" s="2">
        <v>2008</v>
      </c>
      <c r="E708" s="1">
        <v>0</v>
      </c>
    </row>
    <row r="709" spans="1:5" x14ac:dyDescent="0.35">
      <c r="A709" s="1" t="s">
        <v>129</v>
      </c>
      <c r="B709" s="1" t="s">
        <v>1</v>
      </c>
      <c r="C709" s="1" t="s">
        <v>58</v>
      </c>
      <c r="D709" s="2">
        <v>2017</v>
      </c>
      <c r="E709" s="1">
        <v>0</v>
      </c>
    </row>
    <row r="710" spans="1:5" x14ac:dyDescent="0.35">
      <c r="A710" s="1" t="s">
        <v>129</v>
      </c>
      <c r="B710" s="1" t="s">
        <v>1</v>
      </c>
      <c r="C710" s="1" t="s">
        <v>59</v>
      </c>
      <c r="D710" s="2">
        <v>2008</v>
      </c>
      <c r="E710" s="1">
        <v>0</v>
      </c>
    </row>
    <row r="711" spans="1:5" x14ac:dyDescent="0.35">
      <c r="A711" s="1" t="s">
        <v>129</v>
      </c>
      <c r="B711" s="1" t="s">
        <v>1</v>
      </c>
      <c r="C711" s="1" t="s">
        <v>59</v>
      </c>
      <c r="D711" s="2">
        <v>2017</v>
      </c>
      <c r="E711" s="1">
        <v>0</v>
      </c>
    </row>
    <row r="712" spans="1:5" x14ac:dyDescent="0.35">
      <c r="A712" s="1" t="s">
        <v>129</v>
      </c>
      <c r="B712" s="1" t="s">
        <v>1</v>
      </c>
      <c r="C712" s="1" t="s">
        <v>60</v>
      </c>
      <c r="D712" s="2">
        <v>2008</v>
      </c>
      <c r="E712" s="1">
        <v>0</v>
      </c>
    </row>
    <row r="713" spans="1:5" x14ac:dyDescent="0.35">
      <c r="A713" s="1" t="s">
        <v>129</v>
      </c>
      <c r="B713" s="1" t="s">
        <v>1</v>
      </c>
      <c r="C713" s="1" t="s">
        <v>60</v>
      </c>
      <c r="D713" s="2">
        <v>2017</v>
      </c>
      <c r="E713" s="1">
        <v>0</v>
      </c>
    </row>
    <row r="714" spans="1:5" x14ac:dyDescent="0.35">
      <c r="A714" s="1" t="s">
        <v>129</v>
      </c>
      <c r="B714" s="1" t="s">
        <v>1</v>
      </c>
      <c r="C714" s="1" t="s">
        <v>61</v>
      </c>
      <c r="D714" s="2">
        <v>2008</v>
      </c>
      <c r="E714" s="1">
        <v>0</v>
      </c>
    </row>
    <row r="715" spans="1:5" x14ac:dyDescent="0.35">
      <c r="A715" s="1" t="s">
        <v>129</v>
      </c>
      <c r="B715" s="1" t="s">
        <v>1</v>
      </c>
      <c r="C715" s="1" t="s">
        <v>61</v>
      </c>
      <c r="D715" s="2">
        <v>2017</v>
      </c>
      <c r="E715" s="1">
        <v>0</v>
      </c>
    </row>
    <row r="716" spans="1:5" x14ac:dyDescent="0.35">
      <c r="A716" s="1" t="s">
        <v>129</v>
      </c>
      <c r="B716" s="1" t="s">
        <v>1</v>
      </c>
      <c r="C716" s="1" t="s">
        <v>62</v>
      </c>
      <c r="D716" s="2">
        <v>2008</v>
      </c>
      <c r="E716" s="1">
        <v>2</v>
      </c>
    </row>
    <row r="717" spans="1:5" x14ac:dyDescent="0.35">
      <c r="A717" s="1" t="s">
        <v>129</v>
      </c>
      <c r="B717" s="1" t="s">
        <v>1</v>
      </c>
      <c r="C717" s="1" t="s">
        <v>62</v>
      </c>
      <c r="D717" s="2">
        <v>2017</v>
      </c>
      <c r="E717" s="1">
        <v>2</v>
      </c>
    </row>
    <row r="718" spans="1:5" x14ac:dyDescent="0.35">
      <c r="A718" s="1" t="s">
        <v>129</v>
      </c>
      <c r="B718" s="1" t="s">
        <v>1</v>
      </c>
      <c r="C718" s="1" t="s">
        <v>63</v>
      </c>
      <c r="D718" s="2">
        <v>2008</v>
      </c>
      <c r="E718" s="1">
        <v>1</v>
      </c>
    </row>
    <row r="719" spans="1:5" x14ac:dyDescent="0.35">
      <c r="A719" s="1" t="s">
        <v>129</v>
      </c>
      <c r="B719" s="1" t="s">
        <v>1</v>
      </c>
      <c r="C719" s="1" t="s">
        <v>63</v>
      </c>
      <c r="D719" s="2">
        <v>2017</v>
      </c>
      <c r="E719" s="1">
        <v>3</v>
      </c>
    </row>
    <row r="720" spans="1:5" x14ac:dyDescent="0.35">
      <c r="A720" s="1" t="s">
        <v>129</v>
      </c>
      <c r="B720" s="1" t="s">
        <v>1</v>
      </c>
      <c r="C720" s="1" t="s">
        <v>64</v>
      </c>
      <c r="D720" s="2">
        <v>2008</v>
      </c>
      <c r="E720" s="1">
        <v>0</v>
      </c>
    </row>
    <row r="721" spans="1:5" x14ac:dyDescent="0.35">
      <c r="A721" s="1" t="s">
        <v>129</v>
      </c>
      <c r="B721" s="1" t="s">
        <v>1</v>
      </c>
      <c r="C721" s="1" t="s">
        <v>64</v>
      </c>
      <c r="D721" s="2">
        <v>2017</v>
      </c>
      <c r="E721" s="1">
        <v>0</v>
      </c>
    </row>
    <row r="722" spans="1:5" x14ac:dyDescent="0.35">
      <c r="A722" s="1" t="s">
        <v>129</v>
      </c>
      <c r="B722" s="1" t="s">
        <v>1</v>
      </c>
      <c r="C722" s="1" t="s">
        <v>65</v>
      </c>
      <c r="D722" s="2">
        <v>2008</v>
      </c>
      <c r="E722" s="1">
        <v>0</v>
      </c>
    </row>
    <row r="723" spans="1:5" x14ac:dyDescent="0.35">
      <c r="A723" s="1" t="s">
        <v>129</v>
      </c>
      <c r="B723" s="1" t="s">
        <v>1</v>
      </c>
      <c r="C723" s="1" t="s">
        <v>65</v>
      </c>
      <c r="D723" s="2">
        <v>2017</v>
      </c>
      <c r="E723" s="1">
        <v>0</v>
      </c>
    </row>
    <row r="724" spans="1:5" x14ac:dyDescent="0.35">
      <c r="A724" s="1" t="s">
        <v>129</v>
      </c>
      <c r="B724" s="1" t="s">
        <v>1</v>
      </c>
      <c r="C724" s="1" t="s">
        <v>66</v>
      </c>
      <c r="D724" s="2">
        <v>2008</v>
      </c>
      <c r="E724" s="1">
        <v>0</v>
      </c>
    </row>
    <row r="725" spans="1:5" x14ac:dyDescent="0.35">
      <c r="A725" s="1" t="s">
        <v>129</v>
      </c>
      <c r="B725" s="1" t="s">
        <v>1</v>
      </c>
      <c r="C725" s="1" t="s">
        <v>66</v>
      </c>
      <c r="D725" s="2">
        <v>2017</v>
      </c>
      <c r="E725" s="1">
        <v>0</v>
      </c>
    </row>
    <row r="726" spans="1:5" x14ac:dyDescent="0.35">
      <c r="A726" s="1" t="s">
        <v>129</v>
      </c>
      <c r="B726" s="1" t="s">
        <v>1</v>
      </c>
      <c r="C726" s="1" t="s">
        <v>67</v>
      </c>
      <c r="D726" s="2">
        <v>2008</v>
      </c>
      <c r="E726" s="1">
        <v>7</v>
      </c>
    </row>
    <row r="727" spans="1:5" x14ac:dyDescent="0.35">
      <c r="A727" s="1" t="s">
        <v>129</v>
      </c>
      <c r="B727" s="1" t="s">
        <v>1</v>
      </c>
      <c r="C727" s="1" t="s">
        <v>67</v>
      </c>
      <c r="D727" s="2">
        <v>2017</v>
      </c>
      <c r="E727" s="1">
        <v>0</v>
      </c>
    </row>
    <row r="728" spans="1:5" x14ac:dyDescent="0.35">
      <c r="A728" s="1" t="s">
        <v>129</v>
      </c>
      <c r="B728" s="1" t="s">
        <v>1</v>
      </c>
      <c r="C728" s="1" t="s">
        <v>68</v>
      </c>
      <c r="D728" s="2">
        <v>2008</v>
      </c>
      <c r="E728" s="1">
        <v>0</v>
      </c>
    </row>
    <row r="729" spans="1:5" x14ac:dyDescent="0.35">
      <c r="A729" s="1" t="s">
        <v>129</v>
      </c>
      <c r="B729" s="1" t="s">
        <v>1</v>
      </c>
      <c r="C729" s="1" t="s">
        <v>68</v>
      </c>
      <c r="D729" s="2">
        <v>2017</v>
      </c>
      <c r="E729" s="1">
        <v>0</v>
      </c>
    </row>
    <row r="730" spans="1:5" x14ac:dyDescent="0.35">
      <c r="A730" s="1" t="s">
        <v>129</v>
      </c>
      <c r="B730" s="1" t="s">
        <v>1</v>
      </c>
      <c r="C730" s="1" t="s">
        <v>69</v>
      </c>
      <c r="D730" s="2">
        <v>2008</v>
      </c>
      <c r="E730" s="1">
        <v>0</v>
      </c>
    </row>
    <row r="731" spans="1:5" x14ac:dyDescent="0.35">
      <c r="A731" s="1" t="s">
        <v>129</v>
      </c>
      <c r="B731" s="1" t="s">
        <v>1</v>
      </c>
      <c r="C731" s="1" t="s">
        <v>69</v>
      </c>
      <c r="D731" s="2">
        <v>2017</v>
      </c>
      <c r="E731" s="1">
        <v>0</v>
      </c>
    </row>
    <row r="732" spans="1:5" x14ac:dyDescent="0.35">
      <c r="A732" s="1" t="s">
        <v>129</v>
      </c>
      <c r="B732" s="1" t="s">
        <v>1</v>
      </c>
      <c r="C732" s="1" t="s">
        <v>70</v>
      </c>
      <c r="D732" s="2">
        <v>2008</v>
      </c>
      <c r="E732" s="1">
        <v>0</v>
      </c>
    </row>
    <row r="733" spans="1:5" x14ac:dyDescent="0.35">
      <c r="A733" s="1" t="s">
        <v>129</v>
      </c>
      <c r="B733" s="1" t="s">
        <v>1</v>
      </c>
      <c r="C733" s="1" t="s">
        <v>70</v>
      </c>
      <c r="D733" s="2">
        <v>2017</v>
      </c>
      <c r="E733" s="1">
        <v>0</v>
      </c>
    </row>
    <row r="734" spans="1:5" x14ac:dyDescent="0.35">
      <c r="A734" s="1" t="s">
        <v>129</v>
      </c>
      <c r="B734" s="1" t="s">
        <v>1</v>
      </c>
      <c r="C734" s="1" t="s">
        <v>71</v>
      </c>
      <c r="D734" s="2">
        <v>2008</v>
      </c>
      <c r="E734" s="1">
        <v>0</v>
      </c>
    </row>
    <row r="735" spans="1:5" x14ac:dyDescent="0.35">
      <c r="A735" s="1" t="s">
        <v>129</v>
      </c>
      <c r="B735" s="1" t="s">
        <v>1</v>
      </c>
      <c r="C735" s="1" t="s">
        <v>71</v>
      </c>
      <c r="D735" s="2">
        <v>2017</v>
      </c>
      <c r="E735" s="1">
        <v>0</v>
      </c>
    </row>
    <row r="736" spans="1:5" x14ac:dyDescent="0.35">
      <c r="A736" s="1" t="s">
        <v>129</v>
      </c>
      <c r="B736" s="1" t="s">
        <v>1</v>
      </c>
      <c r="C736" s="1" t="s">
        <v>72</v>
      </c>
      <c r="D736" s="2">
        <v>2008</v>
      </c>
      <c r="E736" s="1">
        <v>0</v>
      </c>
    </row>
    <row r="737" spans="1:5" x14ac:dyDescent="0.35">
      <c r="A737" s="1" t="s">
        <v>129</v>
      </c>
      <c r="B737" s="1" t="s">
        <v>1</v>
      </c>
      <c r="C737" s="1" t="s">
        <v>72</v>
      </c>
      <c r="D737" s="2">
        <v>2017</v>
      </c>
      <c r="E737" s="1">
        <v>0</v>
      </c>
    </row>
    <row r="738" spans="1:5" x14ac:dyDescent="0.35">
      <c r="A738" s="1" t="s">
        <v>129</v>
      </c>
      <c r="B738" s="1" t="s">
        <v>1</v>
      </c>
      <c r="C738" s="1" t="s">
        <v>73</v>
      </c>
      <c r="D738" s="2">
        <v>2008</v>
      </c>
      <c r="E738" s="1">
        <v>0</v>
      </c>
    </row>
    <row r="739" spans="1:5" x14ac:dyDescent="0.35">
      <c r="A739" s="1" t="s">
        <v>129</v>
      </c>
      <c r="B739" s="1" t="s">
        <v>1</v>
      </c>
      <c r="C739" s="1" t="s">
        <v>73</v>
      </c>
      <c r="D739" s="2">
        <v>2017</v>
      </c>
      <c r="E739" s="1">
        <v>0</v>
      </c>
    </row>
    <row r="740" spans="1:5" x14ac:dyDescent="0.35">
      <c r="A740" s="1" t="s">
        <v>129</v>
      </c>
      <c r="B740" s="1" t="s">
        <v>1</v>
      </c>
      <c r="C740" s="1" t="s">
        <v>74</v>
      </c>
      <c r="D740" s="2">
        <v>2008</v>
      </c>
      <c r="E740" s="1">
        <v>0</v>
      </c>
    </row>
    <row r="741" spans="1:5" x14ac:dyDescent="0.35">
      <c r="A741" s="1" t="s">
        <v>129</v>
      </c>
      <c r="B741" s="1" t="s">
        <v>1</v>
      </c>
      <c r="C741" s="1" t="s">
        <v>74</v>
      </c>
      <c r="D741" s="2">
        <v>2017</v>
      </c>
      <c r="E741" s="1">
        <v>0</v>
      </c>
    </row>
    <row r="742" spans="1:5" x14ac:dyDescent="0.35">
      <c r="A742" s="1" t="s">
        <v>129</v>
      </c>
      <c r="B742" s="1" t="s">
        <v>1</v>
      </c>
      <c r="C742" s="1" t="s">
        <v>75</v>
      </c>
      <c r="D742" s="2">
        <v>2008</v>
      </c>
      <c r="E742" s="1">
        <v>0</v>
      </c>
    </row>
    <row r="743" spans="1:5" x14ac:dyDescent="0.35">
      <c r="A743" s="1" t="s">
        <v>129</v>
      </c>
      <c r="B743" s="1" t="s">
        <v>1</v>
      </c>
      <c r="C743" s="1" t="s">
        <v>75</v>
      </c>
      <c r="D743" s="2">
        <v>2017</v>
      </c>
      <c r="E743" s="1">
        <v>0</v>
      </c>
    </row>
    <row r="744" spans="1:5" x14ac:dyDescent="0.35">
      <c r="A744" s="1" t="s">
        <v>129</v>
      </c>
      <c r="B744" s="1" t="s">
        <v>1</v>
      </c>
      <c r="C744" s="1" t="s">
        <v>76</v>
      </c>
      <c r="D744" s="2">
        <v>2008</v>
      </c>
      <c r="E744" s="1">
        <v>0</v>
      </c>
    </row>
    <row r="745" spans="1:5" x14ac:dyDescent="0.35">
      <c r="A745" s="1" t="s">
        <v>129</v>
      </c>
      <c r="B745" s="1" t="s">
        <v>1</v>
      </c>
      <c r="C745" s="1" t="s">
        <v>76</v>
      </c>
      <c r="D745" s="2">
        <v>2017</v>
      </c>
      <c r="E745" s="1">
        <v>0</v>
      </c>
    </row>
    <row r="746" spans="1:5" x14ac:dyDescent="0.35">
      <c r="A746" s="1" t="s">
        <v>129</v>
      </c>
      <c r="B746" s="1" t="s">
        <v>1</v>
      </c>
      <c r="C746" s="1" t="s">
        <v>77</v>
      </c>
      <c r="D746" s="2">
        <v>2008</v>
      </c>
      <c r="E746" s="1">
        <v>0</v>
      </c>
    </row>
    <row r="747" spans="1:5" x14ac:dyDescent="0.35">
      <c r="A747" s="1" t="s">
        <v>129</v>
      </c>
      <c r="B747" s="1" t="s">
        <v>1</v>
      </c>
      <c r="C747" s="1" t="s">
        <v>77</v>
      </c>
      <c r="D747" s="2">
        <v>2017</v>
      </c>
      <c r="E747" s="1">
        <v>0</v>
      </c>
    </row>
    <row r="748" spans="1:5" x14ac:dyDescent="0.35">
      <c r="A748" s="1" t="s">
        <v>129</v>
      </c>
      <c r="B748" s="1" t="s">
        <v>1</v>
      </c>
      <c r="C748" s="1" t="s">
        <v>78</v>
      </c>
      <c r="D748" s="2">
        <v>2008</v>
      </c>
      <c r="E748" s="1">
        <v>3</v>
      </c>
    </row>
    <row r="749" spans="1:5" x14ac:dyDescent="0.35">
      <c r="A749" s="1" t="s">
        <v>129</v>
      </c>
      <c r="B749" s="1" t="s">
        <v>1</v>
      </c>
      <c r="C749" s="1" t="s">
        <v>78</v>
      </c>
      <c r="D749" s="2">
        <v>2017</v>
      </c>
      <c r="E749" s="1">
        <v>0</v>
      </c>
    </row>
    <row r="750" spans="1:5" x14ac:dyDescent="0.35">
      <c r="A750" s="1" t="s">
        <v>129</v>
      </c>
      <c r="B750" s="1" t="s">
        <v>1</v>
      </c>
      <c r="C750" s="1" t="s">
        <v>79</v>
      </c>
      <c r="D750" s="2">
        <v>2008</v>
      </c>
      <c r="E750" s="1">
        <v>0</v>
      </c>
    </row>
    <row r="751" spans="1:5" x14ac:dyDescent="0.35">
      <c r="A751" s="1" t="s">
        <v>129</v>
      </c>
      <c r="B751" s="1" t="s">
        <v>1</v>
      </c>
      <c r="C751" s="1" t="s">
        <v>79</v>
      </c>
      <c r="D751" s="2">
        <v>2017</v>
      </c>
      <c r="E751" s="1">
        <v>0</v>
      </c>
    </row>
    <row r="752" spans="1:5" x14ac:dyDescent="0.35">
      <c r="A752" s="1" t="s">
        <v>129</v>
      </c>
      <c r="B752" s="1" t="s">
        <v>1</v>
      </c>
      <c r="C752" s="1" t="s">
        <v>80</v>
      </c>
      <c r="D752" s="2">
        <v>2008</v>
      </c>
      <c r="E752" s="1">
        <v>0</v>
      </c>
    </row>
    <row r="753" spans="1:5" x14ac:dyDescent="0.35">
      <c r="A753" s="1" t="s">
        <v>129</v>
      </c>
      <c r="B753" s="1" t="s">
        <v>1</v>
      </c>
      <c r="C753" s="1" t="s">
        <v>80</v>
      </c>
      <c r="D753" s="2">
        <v>2017</v>
      </c>
      <c r="E753" s="1">
        <v>0</v>
      </c>
    </row>
    <row r="754" spans="1:5" x14ac:dyDescent="0.35">
      <c r="A754" s="1" t="s">
        <v>129</v>
      </c>
      <c r="B754" s="1" t="s">
        <v>1</v>
      </c>
      <c r="C754" s="1" t="s">
        <v>81</v>
      </c>
      <c r="D754" s="2">
        <v>2008</v>
      </c>
      <c r="E754" s="1">
        <v>59</v>
      </c>
    </row>
    <row r="755" spans="1:5" x14ac:dyDescent="0.35">
      <c r="A755" s="1" t="s">
        <v>129</v>
      </c>
      <c r="B755" s="1" t="s">
        <v>1</v>
      </c>
      <c r="C755" s="1" t="s">
        <v>81</v>
      </c>
      <c r="D755" s="2">
        <v>2017</v>
      </c>
      <c r="E755" s="1">
        <v>25</v>
      </c>
    </row>
    <row r="756" spans="1:5" x14ac:dyDescent="0.35">
      <c r="A756" s="1" t="s">
        <v>129</v>
      </c>
      <c r="B756" s="1" t="s">
        <v>1</v>
      </c>
      <c r="C756" s="1" t="s">
        <v>82</v>
      </c>
      <c r="D756" s="2">
        <v>2008</v>
      </c>
      <c r="E756" s="1">
        <v>0</v>
      </c>
    </row>
    <row r="757" spans="1:5" x14ac:dyDescent="0.35">
      <c r="A757" s="1" t="s">
        <v>129</v>
      </c>
      <c r="B757" s="1" t="s">
        <v>1</v>
      </c>
      <c r="C757" s="1" t="s">
        <v>82</v>
      </c>
      <c r="D757" s="2">
        <v>2017</v>
      </c>
      <c r="E757" s="1">
        <v>0</v>
      </c>
    </row>
    <row r="758" spans="1:5" x14ac:dyDescent="0.35">
      <c r="A758" s="1" t="s">
        <v>129</v>
      </c>
      <c r="B758" s="1" t="s">
        <v>1</v>
      </c>
      <c r="C758" s="1" t="s">
        <v>83</v>
      </c>
      <c r="D758" s="2">
        <v>2008</v>
      </c>
      <c r="E758" s="1">
        <v>0</v>
      </c>
    </row>
    <row r="759" spans="1:5" x14ac:dyDescent="0.35">
      <c r="A759" s="1" t="s">
        <v>129</v>
      </c>
      <c r="B759" s="1" t="s">
        <v>1</v>
      </c>
      <c r="C759" s="1" t="s">
        <v>83</v>
      </c>
      <c r="D759" s="2">
        <v>2017</v>
      </c>
      <c r="E759" s="1">
        <v>0</v>
      </c>
    </row>
    <row r="760" spans="1:5" x14ac:dyDescent="0.35">
      <c r="A760" s="1" t="s">
        <v>129</v>
      </c>
      <c r="B760" s="1" t="s">
        <v>1</v>
      </c>
      <c r="C760" s="1" t="s">
        <v>84</v>
      </c>
      <c r="D760" s="2">
        <v>2008</v>
      </c>
      <c r="E760" s="1">
        <v>0</v>
      </c>
    </row>
    <row r="761" spans="1:5" x14ac:dyDescent="0.35">
      <c r="A761" s="1" t="s">
        <v>129</v>
      </c>
      <c r="B761" s="1" t="s">
        <v>1</v>
      </c>
      <c r="C761" s="1" t="s">
        <v>84</v>
      </c>
      <c r="D761" s="2">
        <v>2017</v>
      </c>
      <c r="E761" s="1">
        <v>0</v>
      </c>
    </row>
    <row r="762" spans="1:5" x14ac:dyDescent="0.35">
      <c r="A762" s="1" t="s">
        <v>129</v>
      </c>
      <c r="B762" s="1" t="s">
        <v>1</v>
      </c>
      <c r="C762" s="1" t="s">
        <v>85</v>
      </c>
      <c r="D762" s="2">
        <v>2008</v>
      </c>
      <c r="E762" s="1">
        <v>2</v>
      </c>
    </row>
    <row r="763" spans="1:5" x14ac:dyDescent="0.35">
      <c r="A763" s="1" t="s">
        <v>129</v>
      </c>
      <c r="B763" s="1" t="s">
        <v>1</v>
      </c>
      <c r="C763" s="1" t="s">
        <v>85</v>
      </c>
      <c r="D763" s="2">
        <v>2017</v>
      </c>
      <c r="E763" s="1">
        <v>0</v>
      </c>
    </row>
    <row r="764" spans="1:5" x14ac:dyDescent="0.35">
      <c r="A764" s="1" t="s">
        <v>129</v>
      </c>
      <c r="B764" s="1" t="s">
        <v>1</v>
      </c>
      <c r="C764" s="1" t="s">
        <v>86</v>
      </c>
      <c r="D764" s="2">
        <v>2008</v>
      </c>
      <c r="E764" s="1">
        <v>0</v>
      </c>
    </row>
    <row r="765" spans="1:5" x14ac:dyDescent="0.35">
      <c r="A765" s="1" t="s">
        <v>129</v>
      </c>
      <c r="B765" s="1" t="s">
        <v>1</v>
      </c>
      <c r="C765" s="1" t="s">
        <v>86</v>
      </c>
      <c r="D765" s="2">
        <v>2017</v>
      </c>
      <c r="E765" s="1">
        <v>0</v>
      </c>
    </row>
    <row r="766" spans="1:5" x14ac:dyDescent="0.35">
      <c r="A766" s="1" t="s">
        <v>129</v>
      </c>
      <c r="B766" s="1" t="s">
        <v>1</v>
      </c>
      <c r="C766" s="1" t="s">
        <v>87</v>
      </c>
      <c r="D766" s="2">
        <v>2008</v>
      </c>
      <c r="E766" s="1">
        <v>0</v>
      </c>
    </row>
    <row r="767" spans="1:5" x14ac:dyDescent="0.35">
      <c r="A767" s="1" t="s">
        <v>129</v>
      </c>
      <c r="B767" s="1" t="s">
        <v>1</v>
      </c>
      <c r="C767" s="1" t="s">
        <v>87</v>
      </c>
      <c r="D767" s="2">
        <v>2017</v>
      </c>
      <c r="E767" s="1">
        <v>0</v>
      </c>
    </row>
    <row r="768" spans="1:5" x14ac:dyDescent="0.35">
      <c r="A768" s="1" t="s">
        <v>129</v>
      </c>
      <c r="B768" s="1" t="s">
        <v>1</v>
      </c>
      <c r="C768" s="1" t="s">
        <v>88</v>
      </c>
      <c r="D768" s="2">
        <v>2008</v>
      </c>
      <c r="E768" s="1">
        <v>2</v>
      </c>
    </row>
    <row r="769" spans="1:5" x14ac:dyDescent="0.35">
      <c r="A769" s="1" t="s">
        <v>129</v>
      </c>
      <c r="B769" s="1" t="s">
        <v>1</v>
      </c>
      <c r="C769" s="1" t="s">
        <v>88</v>
      </c>
      <c r="D769" s="2">
        <v>2017</v>
      </c>
      <c r="E769" s="1">
        <v>0</v>
      </c>
    </row>
    <row r="770" spans="1:5" x14ac:dyDescent="0.35">
      <c r="A770" s="1" t="s">
        <v>129</v>
      </c>
      <c r="B770" s="1" t="s">
        <v>1</v>
      </c>
      <c r="C770" s="1" t="s">
        <v>89</v>
      </c>
      <c r="D770" s="2">
        <v>2008</v>
      </c>
      <c r="E770" s="1">
        <v>0</v>
      </c>
    </row>
    <row r="771" spans="1:5" x14ac:dyDescent="0.35">
      <c r="A771" s="1" t="s">
        <v>129</v>
      </c>
      <c r="B771" s="1" t="s">
        <v>1</v>
      </c>
      <c r="C771" s="1" t="s">
        <v>89</v>
      </c>
      <c r="D771" s="2">
        <v>2017</v>
      </c>
      <c r="E771" s="1">
        <v>0</v>
      </c>
    </row>
    <row r="772" spans="1:5" x14ac:dyDescent="0.35">
      <c r="A772" s="1" t="s">
        <v>129</v>
      </c>
      <c r="B772" s="1" t="s">
        <v>1</v>
      </c>
      <c r="C772" s="1" t="s">
        <v>90</v>
      </c>
      <c r="D772" s="2">
        <v>2008</v>
      </c>
      <c r="E772" s="1">
        <v>0</v>
      </c>
    </row>
    <row r="773" spans="1:5" x14ac:dyDescent="0.35">
      <c r="A773" s="1" t="s">
        <v>129</v>
      </c>
      <c r="B773" s="1" t="s">
        <v>1</v>
      </c>
      <c r="C773" s="1" t="s">
        <v>90</v>
      </c>
      <c r="D773" s="2">
        <v>2017</v>
      </c>
      <c r="E773" s="1">
        <v>0</v>
      </c>
    </row>
    <row r="774" spans="1:5" x14ac:dyDescent="0.35">
      <c r="A774" s="1" t="s">
        <v>129</v>
      </c>
      <c r="B774" s="1" t="s">
        <v>1</v>
      </c>
      <c r="C774" s="1" t="s">
        <v>91</v>
      </c>
      <c r="D774" s="2">
        <v>2008</v>
      </c>
      <c r="E774" s="1">
        <v>0</v>
      </c>
    </row>
    <row r="775" spans="1:5" x14ac:dyDescent="0.35">
      <c r="A775" s="1" t="s">
        <v>129</v>
      </c>
      <c r="B775" s="1" t="s">
        <v>1</v>
      </c>
      <c r="C775" s="1" t="s">
        <v>91</v>
      </c>
      <c r="D775" s="2">
        <v>2017</v>
      </c>
      <c r="E775" s="1">
        <v>0</v>
      </c>
    </row>
    <row r="776" spans="1:5" x14ac:dyDescent="0.35">
      <c r="A776" s="1" t="s">
        <v>129</v>
      </c>
      <c r="B776" s="1" t="s">
        <v>1</v>
      </c>
      <c r="C776" s="1" t="s">
        <v>92</v>
      </c>
      <c r="D776" s="2">
        <v>2008</v>
      </c>
      <c r="E776" s="1">
        <v>0</v>
      </c>
    </row>
    <row r="777" spans="1:5" x14ac:dyDescent="0.35">
      <c r="A777" s="1" t="s">
        <v>129</v>
      </c>
      <c r="B777" s="1" t="s">
        <v>1</v>
      </c>
      <c r="C777" s="1" t="s">
        <v>92</v>
      </c>
      <c r="D777" s="2">
        <v>2017</v>
      </c>
      <c r="E777" s="1">
        <v>0</v>
      </c>
    </row>
    <row r="778" spans="1:5" x14ac:dyDescent="0.35">
      <c r="A778" s="1" t="s">
        <v>129</v>
      </c>
      <c r="B778" s="1" t="s">
        <v>1</v>
      </c>
      <c r="C778" s="1" t="s">
        <v>93</v>
      </c>
      <c r="D778" s="2">
        <v>2008</v>
      </c>
      <c r="E778" s="1">
        <v>0</v>
      </c>
    </row>
    <row r="779" spans="1:5" x14ac:dyDescent="0.35">
      <c r="A779" s="1" t="s">
        <v>129</v>
      </c>
      <c r="B779" s="1" t="s">
        <v>1</v>
      </c>
      <c r="C779" s="1" t="s">
        <v>93</v>
      </c>
      <c r="D779" s="2">
        <v>2017</v>
      </c>
      <c r="E779" s="1">
        <v>0</v>
      </c>
    </row>
    <row r="780" spans="1:5" x14ac:dyDescent="0.35">
      <c r="A780" s="1" t="s">
        <v>129</v>
      </c>
      <c r="B780" s="1" t="s">
        <v>1</v>
      </c>
      <c r="C780" s="1" t="s">
        <v>94</v>
      </c>
      <c r="D780" s="2">
        <v>2008</v>
      </c>
      <c r="E780" s="1">
        <v>0</v>
      </c>
    </row>
    <row r="781" spans="1:5" x14ac:dyDescent="0.35">
      <c r="A781" s="1" t="s">
        <v>129</v>
      </c>
      <c r="B781" s="1" t="s">
        <v>1</v>
      </c>
      <c r="C781" s="1" t="s">
        <v>94</v>
      </c>
      <c r="D781" s="2">
        <v>2017</v>
      </c>
      <c r="E781" s="1">
        <v>0</v>
      </c>
    </row>
    <row r="782" spans="1:5" x14ac:dyDescent="0.35">
      <c r="A782" s="1" t="s">
        <v>129</v>
      </c>
      <c r="B782" s="1" t="s">
        <v>1</v>
      </c>
      <c r="C782" s="1" t="s">
        <v>95</v>
      </c>
      <c r="D782" s="2">
        <v>2008</v>
      </c>
      <c r="E782" s="1">
        <v>0</v>
      </c>
    </row>
    <row r="783" spans="1:5" x14ac:dyDescent="0.35">
      <c r="A783" s="1" t="s">
        <v>129</v>
      </c>
      <c r="B783" s="1" t="s">
        <v>1</v>
      </c>
      <c r="C783" s="1" t="s">
        <v>95</v>
      </c>
      <c r="D783" s="2">
        <v>2017</v>
      </c>
      <c r="E783" s="1">
        <v>0</v>
      </c>
    </row>
    <row r="784" spans="1:5" x14ac:dyDescent="0.35">
      <c r="A784" s="1" t="s">
        <v>129</v>
      </c>
      <c r="B784" s="1" t="s">
        <v>1</v>
      </c>
      <c r="C784" s="1" t="s">
        <v>96</v>
      </c>
      <c r="D784" s="2">
        <v>2008</v>
      </c>
      <c r="E784" s="1">
        <v>0</v>
      </c>
    </row>
    <row r="785" spans="1:5" x14ac:dyDescent="0.35">
      <c r="A785" s="1" t="s">
        <v>129</v>
      </c>
      <c r="B785" s="1" t="s">
        <v>1</v>
      </c>
      <c r="C785" s="1" t="s">
        <v>96</v>
      </c>
      <c r="D785" s="2">
        <v>2017</v>
      </c>
      <c r="E785" s="1">
        <v>0</v>
      </c>
    </row>
    <row r="786" spans="1:5" x14ac:dyDescent="0.35">
      <c r="A786" s="1" t="s">
        <v>129</v>
      </c>
      <c r="B786" s="1" t="s">
        <v>1</v>
      </c>
      <c r="C786" s="1" t="s">
        <v>97</v>
      </c>
      <c r="D786" s="2">
        <v>2008</v>
      </c>
      <c r="E786" s="1">
        <v>0</v>
      </c>
    </row>
    <row r="787" spans="1:5" x14ac:dyDescent="0.35">
      <c r="A787" s="1" t="s">
        <v>129</v>
      </c>
      <c r="B787" s="1" t="s">
        <v>1</v>
      </c>
      <c r="C787" s="1" t="s">
        <v>97</v>
      </c>
      <c r="D787" s="2">
        <v>2017</v>
      </c>
      <c r="E787" s="1">
        <v>0</v>
      </c>
    </row>
    <row r="788" spans="1:5" x14ac:dyDescent="0.35">
      <c r="A788" s="1" t="s">
        <v>129</v>
      </c>
      <c r="B788" s="1" t="s">
        <v>1</v>
      </c>
      <c r="C788" s="1" t="s">
        <v>98</v>
      </c>
      <c r="D788" s="2">
        <v>2008</v>
      </c>
      <c r="E788" s="1">
        <v>1</v>
      </c>
    </row>
    <row r="789" spans="1:5" x14ac:dyDescent="0.35">
      <c r="A789" s="1" t="s">
        <v>129</v>
      </c>
      <c r="B789" s="1" t="s">
        <v>1</v>
      </c>
      <c r="C789" s="1" t="s">
        <v>98</v>
      </c>
      <c r="D789" s="2">
        <v>2017</v>
      </c>
      <c r="E789" s="1">
        <v>0</v>
      </c>
    </row>
    <row r="790" spans="1:5" x14ac:dyDescent="0.35">
      <c r="A790" s="1" t="s">
        <v>129</v>
      </c>
      <c r="B790" s="1" t="s">
        <v>1</v>
      </c>
      <c r="C790" s="1" t="s">
        <v>99</v>
      </c>
      <c r="D790" s="2">
        <v>2008</v>
      </c>
      <c r="E790" s="1">
        <v>0</v>
      </c>
    </row>
    <row r="791" spans="1:5" x14ac:dyDescent="0.35">
      <c r="A791" s="1" t="s">
        <v>129</v>
      </c>
      <c r="B791" s="1" t="s">
        <v>1</v>
      </c>
      <c r="C791" s="1" t="s">
        <v>99</v>
      </c>
      <c r="D791" s="2">
        <v>2017</v>
      </c>
      <c r="E791" s="1">
        <v>0</v>
      </c>
    </row>
    <row r="792" spans="1:5" x14ac:dyDescent="0.35">
      <c r="A792" s="1" t="s">
        <v>129</v>
      </c>
      <c r="B792" s="1" t="s">
        <v>1</v>
      </c>
      <c r="C792" s="1" t="s">
        <v>100</v>
      </c>
      <c r="D792" s="2">
        <v>2008</v>
      </c>
      <c r="E792" s="1">
        <v>0</v>
      </c>
    </row>
    <row r="793" spans="1:5" x14ac:dyDescent="0.35">
      <c r="A793" s="1" t="s">
        <v>129</v>
      </c>
      <c r="B793" s="1" t="s">
        <v>1</v>
      </c>
      <c r="C793" s="1" t="s">
        <v>100</v>
      </c>
      <c r="D793" s="2">
        <v>2017</v>
      </c>
      <c r="E793" s="1">
        <v>0</v>
      </c>
    </row>
    <row r="794" spans="1:5" x14ac:dyDescent="0.35">
      <c r="A794" s="1" t="s">
        <v>129</v>
      </c>
      <c r="B794" s="1" t="s">
        <v>101</v>
      </c>
      <c r="C794" s="1" t="s">
        <v>2</v>
      </c>
      <c r="D794" s="2">
        <v>2008</v>
      </c>
      <c r="E794" s="1">
        <v>476</v>
      </c>
    </row>
    <row r="795" spans="1:5" x14ac:dyDescent="0.35">
      <c r="A795" s="1" t="s">
        <v>129</v>
      </c>
      <c r="B795" s="1" t="s">
        <v>101</v>
      </c>
      <c r="C795" s="1" t="s">
        <v>2</v>
      </c>
      <c r="D795" s="2">
        <v>2017</v>
      </c>
      <c r="E795" s="1">
        <v>149</v>
      </c>
    </row>
    <row r="796" spans="1:5" x14ac:dyDescent="0.35">
      <c r="A796" s="1" t="s">
        <v>129</v>
      </c>
      <c r="B796" s="1" t="s">
        <v>101</v>
      </c>
      <c r="C796" s="1" t="s">
        <v>3</v>
      </c>
      <c r="D796" s="2">
        <v>2008</v>
      </c>
      <c r="E796" s="1">
        <v>241</v>
      </c>
    </row>
    <row r="797" spans="1:5" x14ac:dyDescent="0.35">
      <c r="A797" s="1" t="s">
        <v>129</v>
      </c>
      <c r="B797" s="1" t="s">
        <v>101</v>
      </c>
      <c r="C797" s="1" t="s">
        <v>3</v>
      </c>
      <c r="D797" s="2">
        <v>2017</v>
      </c>
      <c r="E797" s="1">
        <v>67</v>
      </c>
    </row>
    <row r="798" spans="1:5" x14ac:dyDescent="0.35">
      <c r="A798" s="1" t="s">
        <v>129</v>
      </c>
      <c r="B798" s="1" t="s">
        <v>101</v>
      </c>
      <c r="C798" s="1" t="s">
        <v>4</v>
      </c>
      <c r="D798" s="2">
        <v>2008</v>
      </c>
      <c r="E798" s="1">
        <v>14</v>
      </c>
    </row>
    <row r="799" spans="1:5" x14ac:dyDescent="0.35">
      <c r="A799" s="1" t="s">
        <v>129</v>
      </c>
      <c r="B799" s="1" t="s">
        <v>101</v>
      </c>
      <c r="C799" s="1" t="s">
        <v>4</v>
      </c>
      <c r="D799" s="2">
        <v>2017</v>
      </c>
      <c r="E799" s="1">
        <v>0</v>
      </c>
    </row>
    <row r="800" spans="1:5" x14ac:dyDescent="0.35">
      <c r="A800" s="1" t="s">
        <v>129</v>
      </c>
      <c r="B800" s="1" t="s">
        <v>101</v>
      </c>
      <c r="C800" s="1" t="s">
        <v>5</v>
      </c>
      <c r="D800" s="2">
        <v>2008</v>
      </c>
      <c r="E800" s="1">
        <v>6</v>
      </c>
    </row>
    <row r="801" spans="1:5" x14ac:dyDescent="0.35">
      <c r="A801" s="1" t="s">
        <v>129</v>
      </c>
      <c r="B801" s="1" t="s">
        <v>101</v>
      </c>
      <c r="C801" s="1" t="s">
        <v>5</v>
      </c>
      <c r="D801" s="2">
        <v>2017</v>
      </c>
      <c r="E801" s="1">
        <v>0</v>
      </c>
    </row>
    <row r="802" spans="1:5" x14ac:dyDescent="0.35">
      <c r="A802" s="1" t="s">
        <v>129</v>
      </c>
      <c r="B802" s="1" t="s">
        <v>101</v>
      </c>
      <c r="C802" s="1" t="s">
        <v>6</v>
      </c>
      <c r="D802" s="2">
        <v>2008</v>
      </c>
      <c r="E802" s="1">
        <v>0</v>
      </c>
    </row>
    <row r="803" spans="1:5" x14ac:dyDescent="0.35">
      <c r="A803" s="1" t="s">
        <v>129</v>
      </c>
      <c r="B803" s="1" t="s">
        <v>101</v>
      </c>
      <c r="C803" s="1" t="s">
        <v>6</v>
      </c>
      <c r="D803" s="2">
        <v>2017</v>
      </c>
      <c r="E803" s="1">
        <v>0</v>
      </c>
    </row>
    <row r="804" spans="1:5" x14ac:dyDescent="0.35">
      <c r="A804" s="1" t="s">
        <v>129</v>
      </c>
      <c r="B804" s="1" t="s">
        <v>101</v>
      </c>
      <c r="C804" s="1" t="s">
        <v>7</v>
      </c>
      <c r="D804" s="2">
        <v>2008</v>
      </c>
      <c r="E804" s="1">
        <v>3</v>
      </c>
    </row>
    <row r="805" spans="1:5" x14ac:dyDescent="0.35">
      <c r="A805" s="1" t="s">
        <v>129</v>
      </c>
      <c r="B805" s="1" t="s">
        <v>101</v>
      </c>
      <c r="C805" s="1" t="s">
        <v>7</v>
      </c>
      <c r="D805" s="2">
        <v>2017</v>
      </c>
      <c r="E805" s="1">
        <v>0</v>
      </c>
    </row>
    <row r="806" spans="1:5" x14ac:dyDescent="0.35">
      <c r="A806" s="1" t="s">
        <v>129</v>
      </c>
      <c r="B806" s="1" t="s">
        <v>101</v>
      </c>
      <c r="C806" s="1" t="s">
        <v>8</v>
      </c>
      <c r="D806" s="2">
        <v>2008</v>
      </c>
      <c r="E806" s="1">
        <v>0</v>
      </c>
    </row>
    <row r="807" spans="1:5" x14ac:dyDescent="0.35">
      <c r="A807" s="1" t="s">
        <v>129</v>
      </c>
      <c r="B807" s="1" t="s">
        <v>101</v>
      </c>
      <c r="C807" s="1" t="s">
        <v>8</v>
      </c>
      <c r="D807" s="2">
        <v>2017</v>
      </c>
      <c r="E807" s="1">
        <v>0</v>
      </c>
    </row>
    <row r="808" spans="1:5" x14ac:dyDescent="0.35">
      <c r="A808" s="1" t="s">
        <v>129</v>
      </c>
      <c r="B808" s="1" t="s">
        <v>101</v>
      </c>
      <c r="C808" s="1" t="s">
        <v>9</v>
      </c>
      <c r="D808" s="2">
        <v>2008</v>
      </c>
      <c r="E808" s="1">
        <v>3</v>
      </c>
    </row>
    <row r="809" spans="1:5" x14ac:dyDescent="0.35">
      <c r="A809" s="1" t="s">
        <v>129</v>
      </c>
      <c r="B809" s="1" t="s">
        <v>101</v>
      </c>
      <c r="C809" s="1" t="s">
        <v>9</v>
      </c>
      <c r="D809" s="2">
        <v>2017</v>
      </c>
      <c r="E809" s="1">
        <v>0</v>
      </c>
    </row>
    <row r="810" spans="1:5" x14ac:dyDescent="0.35">
      <c r="A810" s="1" t="s">
        <v>129</v>
      </c>
      <c r="B810" s="1" t="s">
        <v>101</v>
      </c>
      <c r="C810" s="1" t="s">
        <v>10</v>
      </c>
      <c r="D810" s="2">
        <v>2008</v>
      </c>
      <c r="E810" s="1">
        <v>25</v>
      </c>
    </row>
    <row r="811" spans="1:5" x14ac:dyDescent="0.35">
      <c r="A811" s="1" t="s">
        <v>129</v>
      </c>
      <c r="B811" s="1" t="s">
        <v>101</v>
      </c>
      <c r="C811" s="1" t="s">
        <v>10</v>
      </c>
      <c r="D811" s="2">
        <v>2017</v>
      </c>
      <c r="E811" s="1">
        <v>12</v>
      </c>
    </row>
    <row r="812" spans="1:5" x14ac:dyDescent="0.35">
      <c r="A812" s="1" t="s">
        <v>129</v>
      </c>
      <c r="B812" s="1" t="s">
        <v>101</v>
      </c>
      <c r="C812" s="1" t="s">
        <v>11</v>
      </c>
      <c r="D812" s="2">
        <v>2008</v>
      </c>
      <c r="E812" s="1">
        <v>0</v>
      </c>
    </row>
    <row r="813" spans="1:5" x14ac:dyDescent="0.35">
      <c r="A813" s="1" t="s">
        <v>129</v>
      </c>
      <c r="B813" s="1" t="s">
        <v>101</v>
      </c>
      <c r="C813" s="1" t="s">
        <v>11</v>
      </c>
      <c r="D813" s="2">
        <v>2017</v>
      </c>
      <c r="E813" s="1">
        <v>0</v>
      </c>
    </row>
    <row r="814" spans="1:5" x14ac:dyDescent="0.35">
      <c r="A814" s="1" t="s">
        <v>129</v>
      </c>
      <c r="B814" s="1" t="s">
        <v>101</v>
      </c>
      <c r="C814" s="1" t="s">
        <v>12</v>
      </c>
      <c r="D814" s="2">
        <v>2008</v>
      </c>
      <c r="E814" s="1">
        <v>0</v>
      </c>
    </row>
    <row r="815" spans="1:5" x14ac:dyDescent="0.35">
      <c r="A815" s="1" t="s">
        <v>129</v>
      </c>
      <c r="B815" s="1" t="s">
        <v>101</v>
      </c>
      <c r="C815" s="1" t="s">
        <v>12</v>
      </c>
      <c r="D815" s="2">
        <v>2017</v>
      </c>
      <c r="E815" s="1">
        <v>0</v>
      </c>
    </row>
    <row r="816" spans="1:5" x14ac:dyDescent="0.35">
      <c r="A816" s="1" t="s">
        <v>129</v>
      </c>
      <c r="B816" s="1" t="s">
        <v>101</v>
      </c>
      <c r="C816" s="1" t="s">
        <v>13</v>
      </c>
      <c r="D816" s="2">
        <v>2008</v>
      </c>
      <c r="E816" s="1">
        <v>0</v>
      </c>
    </row>
    <row r="817" spans="1:5" x14ac:dyDescent="0.35">
      <c r="A817" s="1" t="s">
        <v>129</v>
      </c>
      <c r="B817" s="1" t="s">
        <v>101</v>
      </c>
      <c r="C817" s="1" t="s">
        <v>13</v>
      </c>
      <c r="D817" s="2">
        <v>2017</v>
      </c>
      <c r="E817" s="1">
        <v>0</v>
      </c>
    </row>
    <row r="818" spans="1:5" x14ac:dyDescent="0.35">
      <c r="A818" s="1" t="s">
        <v>129</v>
      </c>
      <c r="B818" s="1" t="s">
        <v>101</v>
      </c>
      <c r="C818" s="1" t="s">
        <v>14</v>
      </c>
      <c r="D818" s="2">
        <v>2008</v>
      </c>
      <c r="E818" s="1">
        <v>4</v>
      </c>
    </row>
    <row r="819" spans="1:5" x14ac:dyDescent="0.35">
      <c r="A819" s="1" t="s">
        <v>129</v>
      </c>
      <c r="B819" s="1" t="s">
        <v>101</v>
      </c>
      <c r="C819" s="1" t="s">
        <v>14</v>
      </c>
      <c r="D819" s="2">
        <v>2017</v>
      </c>
      <c r="E819" s="1">
        <v>0</v>
      </c>
    </row>
    <row r="820" spans="1:5" x14ac:dyDescent="0.35">
      <c r="A820" s="1" t="s">
        <v>129</v>
      </c>
      <c r="B820" s="1" t="s">
        <v>101</v>
      </c>
      <c r="C820" s="1" t="s">
        <v>15</v>
      </c>
      <c r="D820" s="2">
        <v>2008</v>
      </c>
      <c r="E820" s="1">
        <v>0</v>
      </c>
    </row>
    <row r="821" spans="1:5" x14ac:dyDescent="0.35">
      <c r="A821" s="1" t="s">
        <v>129</v>
      </c>
      <c r="B821" s="1" t="s">
        <v>101</v>
      </c>
      <c r="C821" s="1" t="s">
        <v>15</v>
      </c>
      <c r="D821" s="2">
        <v>2017</v>
      </c>
      <c r="E821" s="1">
        <v>0</v>
      </c>
    </row>
    <row r="822" spans="1:5" x14ac:dyDescent="0.35">
      <c r="A822" s="1" t="s">
        <v>129</v>
      </c>
      <c r="B822" s="1" t="s">
        <v>101</v>
      </c>
      <c r="C822" s="1" t="s">
        <v>16</v>
      </c>
      <c r="D822" s="2">
        <v>2008</v>
      </c>
      <c r="E822" s="1">
        <v>0</v>
      </c>
    </row>
    <row r="823" spans="1:5" x14ac:dyDescent="0.35">
      <c r="A823" s="1" t="s">
        <v>129</v>
      </c>
      <c r="B823" s="1" t="s">
        <v>101</v>
      </c>
      <c r="C823" s="1" t="s">
        <v>16</v>
      </c>
      <c r="D823" s="2">
        <v>2017</v>
      </c>
      <c r="E823" s="1">
        <v>0</v>
      </c>
    </row>
    <row r="824" spans="1:5" x14ac:dyDescent="0.35">
      <c r="A824" s="1" t="s">
        <v>129</v>
      </c>
      <c r="B824" s="1" t="s">
        <v>101</v>
      </c>
      <c r="C824" s="1" t="s">
        <v>17</v>
      </c>
      <c r="D824" s="2">
        <v>2008</v>
      </c>
      <c r="E824" s="1">
        <v>15</v>
      </c>
    </row>
    <row r="825" spans="1:5" x14ac:dyDescent="0.35">
      <c r="A825" s="1" t="s">
        <v>129</v>
      </c>
      <c r="B825" s="1" t="s">
        <v>101</v>
      </c>
      <c r="C825" s="1" t="s">
        <v>17</v>
      </c>
      <c r="D825" s="2">
        <v>2017</v>
      </c>
      <c r="E825" s="1">
        <v>11</v>
      </c>
    </row>
    <row r="826" spans="1:5" x14ac:dyDescent="0.35">
      <c r="A826" s="1" t="s">
        <v>129</v>
      </c>
      <c r="B826" s="1" t="s">
        <v>101</v>
      </c>
      <c r="C826" s="1" t="s">
        <v>18</v>
      </c>
      <c r="D826" s="2">
        <v>2008</v>
      </c>
      <c r="E826" s="1">
        <v>0</v>
      </c>
    </row>
    <row r="827" spans="1:5" x14ac:dyDescent="0.35">
      <c r="A827" s="1" t="s">
        <v>129</v>
      </c>
      <c r="B827" s="1" t="s">
        <v>101</v>
      </c>
      <c r="C827" s="1" t="s">
        <v>18</v>
      </c>
      <c r="D827" s="2">
        <v>2017</v>
      </c>
      <c r="E827" s="1">
        <v>0</v>
      </c>
    </row>
    <row r="828" spans="1:5" x14ac:dyDescent="0.35">
      <c r="A828" s="1" t="s">
        <v>129</v>
      </c>
      <c r="B828" s="1" t="s">
        <v>101</v>
      </c>
      <c r="C828" s="1" t="s">
        <v>19</v>
      </c>
      <c r="D828" s="2">
        <v>2008</v>
      </c>
      <c r="E828" s="1">
        <v>0</v>
      </c>
    </row>
    <row r="829" spans="1:5" x14ac:dyDescent="0.35">
      <c r="A829" s="1" t="s">
        <v>129</v>
      </c>
      <c r="B829" s="1" t="s">
        <v>101</v>
      </c>
      <c r="C829" s="1" t="s">
        <v>19</v>
      </c>
      <c r="D829" s="2">
        <v>2017</v>
      </c>
      <c r="E829" s="1">
        <v>0</v>
      </c>
    </row>
    <row r="830" spans="1:5" x14ac:dyDescent="0.35">
      <c r="A830" s="1" t="s">
        <v>129</v>
      </c>
      <c r="B830" s="1" t="s">
        <v>101</v>
      </c>
      <c r="C830" s="1" t="s">
        <v>20</v>
      </c>
      <c r="D830" s="2">
        <v>2008</v>
      </c>
      <c r="E830" s="1">
        <v>0</v>
      </c>
    </row>
    <row r="831" spans="1:5" x14ac:dyDescent="0.35">
      <c r="A831" s="1" t="s">
        <v>129</v>
      </c>
      <c r="B831" s="1" t="s">
        <v>101</v>
      </c>
      <c r="C831" s="1" t="s">
        <v>20</v>
      </c>
      <c r="D831" s="2">
        <v>2017</v>
      </c>
      <c r="E831" s="1">
        <v>0</v>
      </c>
    </row>
    <row r="832" spans="1:5" x14ac:dyDescent="0.35">
      <c r="A832" s="1" t="s">
        <v>129</v>
      </c>
      <c r="B832" s="1" t="s">
        <v>101</v>
      </c>
      <c r="C832" s="1" t="s">
        <v>21</v>
      </c>
      <c r="D832" s="2">
        <v>2008</v>
      </c>
      <c r="E832" s="1">
        <v>0</v>
      </c>
    </row>
    <row r="833" spans="1:5" x14ac:dyDescent="0.35">
      <c r="A833" s="1" t="s">
        <v>129</v>
      </c>
      <c r="B833" s="1" t="s">
        <v>101</v>
      </c>
      <c r="C833" s="1" t="s">
        <v>21</v>
      </c>
      <c r="D833" s="2">
        <v>2017</v>
      </c>
      <c r="E833" s="1">
        <v>0</v>
      </c>
    </row>
    <row r="834" spans="1:5" x14ac:dyDescent="0.35">
      <c r="A834" s="1" t="s">
        <v>129</v>
      </c>
      <c r="B834" s="1" t="s">
        <v>101</v>
      </c>
      <c r="C834" s="1" t="s">
        <v>22</v>
      </c>
      <c r="D834" s="2">
        <v>2008</v>
      </c>
      <c r="E834" s="1">
        <v>3</v>
      </c>
    </row>
    <row r="835" spans="1:5" x14ac:dyDescent="0.35">
      <c r="A835" s="1" t="s">
        <v>129</v>
      </c>
      <c r="B835" s="1" t="s">
        <v>101</v>
      </c>
      <c r="C835" s="1" t="s">
        <v>22</v>
      </c>
      <c r="D835" s="2">
        <v>2017</v>
      </c>
      <c r="E835" s="1">
        <v>0</v>
      </c>
    </row>
    <row r="836" spans="1:5" x14ac:dyDescent="0.35">
      <c r="A836" s="1" t="s">
        <v>129</v>
      </c>
      <c r="B836" s="1" t="s">
        <v>101</v>
      </c>
      <c r="C836" s="1" t="s">
        <v>23</v>
      </c>
      <c r="D836" s="2">
        <v>2008</v>
      </c>
      <c r="E836" s="1">
        <v>0</v>
      </c>
    </row>
    <row r="837" spans="1:5" x14ac:dyDescent="0.35">
      <c r="A837" s="1" t="s">
        <v>129</v>
      </c>
      <c r="B837" s="1" t="s">
        <v>101</v>
      </c>
      <c r="C837" s="1" t="s">
        <v>23</v>
      </c>
      <c r="D837" s="2">
        <v>2017</v>
      </c>
      <c r="E837" s="1">
        <v>0</v>
      </c>
    </row>
    <row r="838" spans="1:5" x14ac:dyDescent="0.35">
      <c r="A838" s="1" t="s">
        <v>129</v>
      </c>
      <c r="B838" s="1" t="s">
        <v>101</v>
      </c>
      <c r="C838" s="1" t="s">
        <v>24</v>
      </c>
      <c r="D838" s="2">
        <v>2008</v>
      </c>
      <c r="E838" s="1">
        <v>0</v>
      </c>
    </row>
    <row r="839" spans="1:5" x14ac:dyDescent="0.35">
      <c r="A839" s="1" t="s">
        <v>129</v>
      </c>
      <c r="B839" s="1" t="s">
        <v>101</v>
      </c>
      <c r="C839" s="1" t="s">
        <v>24</v>
      </c>
      <c r="D839" s="2">
        <v>2017</v>
      </c>
      <c r="E839" s="1">
        <v>0</v>
      </c>
    </row>
    <row r="840" spans="1:5" x14ac:dyDescent="0.35">
      <c r="A840" s="1" t="s">
        <v>129</v>
      </c>
      <c r="B840" s="1" t="s">
        <v>101</v>
      </c>
      <c r="C840" s="1" t="s">
        <v>25</v>
      </c>
      <c r="D840" s="2">
        <v>2008</v>
      </c>
      <c r="E840" s="1">
        <v>2</v>
      </c>
    </row>
    <row r="841" spans="1:5" x14ac:dyDescent="0.35">
      <c r="A841" s="1" t="s">
        <v>129</v>
      </c>
      <c r="B841" s="1" t="s">
        <v>101</v>
      </c>
      <c r="C841" s="1" t="s">
        <v>25</v>
      </c>
      <c r="D841" s="2">
        <v>2017</v>
      </c>
      <c r="E841" s="1">
        <v>0</v>
      </c>
    </row>
    <row r="842" spans="1:5" x14ac:dyDescent="0.35">
      <c r="A842" s="1" t="s">
        <v>129</v>
      </c>
      <c r="B842" s="1" t="s">
        <v>101</v>
      </c>
      <c r="C842" s="1" t="s">
        <v>26</v>
      </c>
      <c r="D842" s="2">
        <v>2008</v>
      </c>
      <c r="E842" s="1">
        <v>0</v>
      </c>
    </row>
    <row r="843" spans="1:5" x14ac:dyDescent="0.35">
      <c r="A843" s="1" t="s">
        <v>129</v>
      </c>
      <c r="B843" s="1" t="s">
        <v>101</v>
      </c>
      <c r="C843" s="1" t="s">
        <v>26</v>
      </c>
      <c r="D843" s="2">
        <v>2017</v>
      </c>
      <c r="E843" s="1">
        <v>0</v>
      </c>
    </row>
    <row r="844" spans="1:5" x14ac:dyDescent="0.35">
      <c r="A844" s="1" t="s">
        <v>129</v>
      </c>
      <c r="B844" s="1" t="s">
        <v>101</v>
      </c>
      <c r="C844" s="1" t="s">
        <v>27</v>
      </c>
      <c r="D844" s="2">
        <v>2008</v>
      </c>
      <c r="E844" s="1">
        <v>0</v>
      </c>
    </row>
    <row r="845" spans="1:5" x14ac:dyDescent="0.35">
      <c r="A845" s="1" t="s">
        <v>129</v>
      </c>
      <c r="B845" s="1" t="s">
        <v>101</v>
      </c>
      <c r="C845" s="1" t="s">
        <v>27</v>
      </c>
      <c r="D845" s="2">
        <v>2017</v>
      </c>
      <c r="E845" s="1">
        <v>0</v>
      </c>
    </row>
    <row r="846" spans="1:5" x14ac:dyDescent="0.35">
      <c r="A846" s="1" t="s">
        <v>129</v>
      </c>
      <c r="B846" s="1" t="s">
        <v>101</v>
      </c>
      <c r="C846" s="1" t="s">
        <v>28</v>
      </c>
      <c r="D846" s="2">
        <v>2008</v>
      </c>
      <c r="E846" s="1">
        <v>0</v>
      </c>
    </row>
    <row r="847" spans="1:5" x14ac:dyDescent="0.35">
      <c r="A847" s="1" t="s">
        <v>129</v>
      </c>
      <c r="B847" s="1" t="s">
        <v>101</v>
      </c>
      <c r="C847" s="1" t="s">
        <v>28</v>
      </c>
      <c r="D847" s="2">
        <v>2017</v>
      </c>
      <c r="E847" s="1">
        <v>0</v>
      </c>
    </row>
    <row r="848" spans="1:5" x14ac:dyDescent="0.35">
      <c r="A848" s="1" t="s">
        <v>129</v>
      </c>
      <c r="B848" s="1" t="s">
        <v>101</v>
      </c>
      <c r="C848" s="1" t="s">
        <v>29</v>
      </c>
      <c r="D848" s="2">
        <v>2008</v>
      </c>
      <c r="E848" s="1">
        <v>0</v>
      </c>
    </row>
    <row r="849" spans="1:5" x14ac:dyDescent="0.35">
      <c r="A849" s="1" t="s">
        <v>129</v>
      </c>
      <c r="B849" s="1" t="s">
        <v>101</v>
      </c>
      <c r="C849" s="1" t="s">
        <v>29</v>
      </c>
      <c r="D849" s="2">
        <v>2017</v>
      </c>
      <c r="E849" s="1">
        <v>0</v>
      </c>
    </row>
    <row r="850" spans="1:5" x14ac:dyDescent="0.35">
      <c r="A850" s="1" t="s">
        <v>129</v>
      </c>
      <c r="B850" s="1" t="s">
        <v>101</v>
      </c>
      <c r="C850" s="1" t="s">
        <v>30</v>
      </c>
      <c r="D850" s="2">
        <v>2008</v>
      </c>
      <c r="E850" s="1">
        <v>8</v>
      </c>
    </row>
    <row r="851" spans="1:5" x14ac:dyDescent="0.35">
      <c r="A851" s="1" t="s">
        <v>129</v>
      </c>
      <c r="B851" s="1" t="s">
        <v>101</v>
      </c>
      <c r="C851" s="1" t="s">
        <v>30</v>
      </c>
      <c r="D851" s="2">
        <v>2017</v>
      </c>
      <c r="E851" s="1">
        <v>4</v>
      </c>
    </row>
    <row r="852" spans="1:5" x14ac:dyDescent="0.35">
      <c r="A852" s="1" t="s">
        <v>129</v>
      </c>
      <c r="B852" s="1" t="s">
        <v>101</v>
      </c>
      <c r="C852" s="1" t="s">
        <v>31</v>
      </c>
      <c r="D852" s="2">
        <v>2008</v>
      </c>
      <c r="E852" s="1">
        <v>0</v>
      </c>
    </row>
    <row r="853" spans="1:5" x14ac:dyDescent="0.35">
      <c r="A853" s="1" t="s">
        <v>129</v>
      </c>
      <c r="B853" s="1" t="s">
        <v>101</v>
      </c>
      <c r="C853" s="1" t="s">
        <v>31</v>
      </c>
      <c r="D853" s="2">
        <v>2017</v>
      </c>
      <c r="E853" s="1">
        <v>0</v>
      </c>
    </row>
    <row r="854" spans="1:5" x14ac:dyDescent="0.35">
      <c r="A854" s="1" t="s">
        <v>129</v>
      </c>
      <c r="B854" s="1" t="s">
        <v>101</v>
      </c>
      <c r="C854" s="1" t="s">
        <v>32</v>
      </c>
      <c r="D854" s="2">
        <v>2008</v>
      </c>
      <c r="E854" s="1">
        <v>0</v>
      </c>
    </row>
    <row r="855" spans="1:5" x14ac:dyDescent="0.35">
      <c r="A855" s="1" t="s">
        <v>129</v>
      </c>
      <c r="B855" s="1" t="s">
        <v>101</v>
      </c>
      <c r="C855" s="1" t="s">
        <v>32</v>
      </c>
      <c r="D855" s="2">
        <v>2017</v>
      </c>
      <c r="E855" s="1">
        <v>0</v>
      </c>
    </row>
    <row r="856" spans="1:5" x14ac:dyDescent="0.35">
      <c r="A856" s="1" t="s">
        <v>129</v>
      </c>
      <c r="B856" s="1" t="s">
        <v>101</v>
      </c>
      <c r="C856" s="1" t="s">
        <v>33</v>
      </c>
      <c r="D856" s="2">
        <v>2008</v>
      </c>
      <c r="E856" s="1">
        <v>2</v>
      </c>
    </row>
    <row r="857" spans="1:5" x14ac:dyDescent="0.35">
      <c r="A857" s="1" t="s">
        <v>129</v>
      </c>
      <c r="B857" s="1" t="s">
        <v>101</v>
      </c>
      <c r="C857" s="1" t="s">
        <v>33</v>
      </c>
      <c r="D857" s="2">
        <v>2017</v>
      </c>
      <c r="E857" s="1">
        <v>0</v>
      </c>
    </row>
    <row r="858" spans="1:5" x14ac:dyDescent="0.35">
      <c r="A858" s="1" t="s">
        <v>129</v>
      </c>
      <c r="B858" s="1" t="s">
        <v>101</v>
      </c>
      <c r="C858" s="1" t="s">
        <v>34</v>
      </c>
      <c r="D858" s="2">
        <v>2008</v>
      </c>
      <c r="E858" s="1">
        <v>0</v>
      </c>
    </row>
    <row r="859" spans="1:5" x14ac:dyDescent="0.35">
      <c r="A859" s="1" t="s">
        <v>129</v>
      </c>
      <c r="B859" s="1" t="s">
        <v>101</v>
      </c>
      <c r="C859" s="1" t="s">
        <v>34</v>
      </c>
      <c r="D859" s="2">
        <v>2017</v>
      </c>
      <c r="E859" s="1">
        <v>0</v>
      </c>
    </row>
    <row r="860" spans="1:5" x14ac:dyDescent="0.35">
      <c r="A860" s="1" t="s">
        <v>129</v>
      </c>
      <c r="B860" s="1" t="s">
        <v>101</v>
      </c>
      <c r="C860" s="1" t="s">
        <v>35</v>
      </c>
      <c r="D860" s="2">
        <v>2008</v>
      </c>
      <c r="E860" s="1">
        <v>1</v>
      </c>
    </row>
    <row r="861" spans="1:5" x14ac:dyDescent="0.35">
      <c r="A861" s="1" t="s">
        <v>129</v>
      </c>
      <c r="B861" s="1" t="s">
        <v>101</v>
      </c>
      <c r="C861" s="1" t="s">
        <v>35</v>
      </c>
      <c r="D861" s="2">
        <v>2017</v>
      </c>
      <c r="E861" s="1">
        <v>0</v>
      </c>
    </row>
    <row r="862" spans="1:5" x14ac:dyDescent="0.35">
      <c r="A862" s="1" t="s">
        <v>129</v>
      </c>
      <c r="B862" s="1" t="s">
        <v>101</v>
      </c>
      <c r="C862" s="1" t="s">
        <v>36</v>
      </c>
      <c r="D862" s="2">
        <v>2008</v>
      </c>
      <c r="E862" s="1">
        <v>0</v>
      </c>
    </row>
    <row r="863" spans="1:5" x14ac:dyDescent="0.35">
      <c r="A863" s="1" t="s">
        <v>129</v>
      </c>
      <c r="B863" s="1" t="s">
        <v>101</v>
      </c>
      <c r="C863" s="1" t="s">
        <v>36</v>
      </c>
      <c r="D863" s="2">
        <v>2017</v>
      </c>
      <c r="E863" s="1">
        <v>0</v>
      </c>
    </row>
    <row r="864" spans="1:5" x14ac:dyDescent="0.35">
      <c r="A864" s="1" t="s">
        <v>129</v>
      </c>
      <c r="B864" s="1" t="s">
        <v>101</v>
      </c>
      <c r="C864" s="1" t="s">
        <v>37</v>
      </c>
      <c r="D864" s="2">
        <v>2008</v>
      </c>
      <c r="E864" s="1">
        <v>8</v>
      </c>
    </row>
    <row r="865" spans="1:5" x14ac:dyDescent="0.35">
      <c r="A865" s="1" t="s">
        <v>129</v>
      </c>
      <c r="B865" s="1" t="s">
        <v>101</v>
      </c>
      <c r="C865" s="1" t="s">
        <v>37</v>
      </c>
      <c r="D865" s="2">
        <v>2017</v>
      </c>
      <c r="E865" s="1">
        <v>0</v>
      </c>
    </row>
    <row r="866" spans="1:5" x14ac:dyDescent="0.35">
      <c r="A866" s="1" t="s">
        <v>129</v>
      </c>
      <c r="B866" s="1" t="s">
        <v>101</v>
      </c>
      <c r="C866" s="1" t="s">
        <v>38</v>
      </c>
      <c r="D866" s="2">
        <v>2008</v>
      </c>
      <c r="E866" s="1">
        <v>1</v>
      </c>
    </row>
    <row r="867" spans="1:5" x14ac:dyDescent="0.35">
      <c r="A867" s="1" t="s">
        <v>129</v>
      </c>
      <c r="B867" s="1" t="s">
        <v>101</v>
      </c>
      <c r="C867" s="1" t="s">
        <v>38</v>
      </c>
      <c r="D867" s="2">
        <v>2017</v>
      </c>
      <c r="E867" s="1">
        <v>2</v>
      </c>
    </row>
    <row r="868" spans="1:5" x14ac:dyDescent="0.35">
      <c r="A868" s="1" t="s">
        <v>129</v>
      </c>
      <c r="B868" s="1" t="s">
        <v>101</v>
      </c>
      <c r="C868" s="1" t="s">
        <v>39</v>
      </c>
      <c r="D868" s="2">
        <v>2008</v>
      </c>
      <c r="E868" s="1">
        <v>4</v>
      </c>
    </row>
    <row r="869" spans="1:5" x14ac:dyDescent="0.35">
      <c r="A869" s="1" t="s">
        <v>129</v>
      </c>
      <c r="B869" s="1" t="s">
        <v>101</v>
      </c>
      <c r="C869" s="1" t="s">
        <v>39</v>
      </c>
      <c r="D869" s="2">
        <v>2017</v>
      </c>
      <c r="E869" s="1">
        <v>4</v>
      </c>
    </row>
    <row r="870" spans="1:5" x14ac:dyDescent="0.35">
      <c r="A870" s="1" t="s">
        <v>129</v>
      </c>
      <c r="B870" s="1" t="s">
        <v>101</v>
      </c>
      <c r="C870" s="1" t="s">
        <v>40</v>
      </c>
      <c r="D870" s="2">
        <v>2008</v>
      </c>
      <c r="E870" s="1">
        <v>0</v>
      </c>
    </row>
    <row r="871" spans="1:5" x14ac:dyDescent="0.35">
      <c r="A871" s="1" t="s">
        <v>129</v>
      </c>
      <c r="B871" s="1" t="s">
        <v>101</v>
      </c>
      <c r="C871" s="1" t="s">
        <v>40</v>
      </c>
      <c r="D871" s="2">
        <v>2017</v>
      </c>
      <c r="E871" s="1">
        <v>0</v>
      </c>
    </row>
    <row r="872" spans="1:5" x14ac:dyDescent="0.35">
      <c r="A872" s="1" t="s">
        <v>129</v>
      </c>
      <c r="B872" s="1" t="s">
        <v>101</v>
      </c>
      <c r="C872" s="1" t="s">
        <v>41</v>
      </c>
      <c r="D872" s="2">
        <v>2008</v>
      </c>
      <c r="E872" s="1">
        <v>0</v>
      </c>
    </row>
    <row r="873" spans="1:5" x14ac:dyDescent="0.35">
      <c r="A873" s="1" t="s">
        <v>129</v>
      </c>
      <c r="B873" s="1" t="s">
        <v>101</v>
      </c>
      <c r="C873" s="1" t="s">
        <v>41</v>
      </c>
      <c r="D873" s="2">
        <v>2017</v>
      </c>
      <c r="E873" s="1">
        <v>0</v>
      </c>
    </row>
    <row r="874" spans="1:5" x14ac:dyDescent="0.35">
      <c r="A874" s="1" t="s">
        <v>129</v>
      </c>
      <c r="B874" s="1" t="s">
        <v>101</v>
      </c>
      <c r="C874" s="1" t="s">
        <v>42</v>
      </c>
      <c r="D874" s="2">
        <v>2008</v>
      </c>
      <c r="E874" s="1">
        <v>8</v>
      </c>
    </row>
    <row r="875" spans="1:5" x14ac:dyDescent="0.35">
      <c r="A875" s="1" t="s">
        <v>129</v>
      </c>
      <c r="B875" s="1" t="s">
        <v>101</v>
      </c>
      <c r="C875" s="1" t="s">
        <v>42</v>
      </c>
      <c r="D875" s="2">
        <v>2017</v>
      </c>
      <c r="E875" s="1">
        <v>0</v>
      </c>
    </row>
    <row r="876" spans="1:5" x14ac:dyDescent="0.35">
      <c r="A876" s="1" t="s">
        <v>129</v>
      </c>
      <c r="B876" s="1" t="s">
        <v>101</v>
      </c>
      <c r="C876" s="1" t="s">
        <v>43</v>
      </c>
      <c r="D876" s="2">
        <v>2008</v>
      </c>
      <c r="E876" s="1">
        <v>2</v>
      </c>
    </row>
    <row r="877" spans="1:5" x14ac:dyDescent="0.35">
      <c r="A877" s="1" t="s">
        <v>129</v>
      </c>
      <c r="B877" s="1" t="s">
        <v>101</v>
      </c>
      <c r="C877" s="1" t="s">
        <v>43</v>
      </c>
      <c r="D877" s="2">
        <v>2017</v>
      </c>
      <c r="E877" s="1">
        <v>0</v>
      </c>
    </row>
    <row r="878" spans="1:5" x14ac:dyDescent="0.35">
      <c r="A878" s="1" t="s">
        <v>129</v>
      </c>
      <c r="B878" s="1" t="s">
        <v>101</v>
      </c>
      <c r="C878" s="1" t="s">
        <v>44</v>
      </c>
      <c r="D878" s="2">
        <v>2008</v>
      </c>
      <c r="E878" s="1">
        <v>4</v>
      </c>
    </row>
    <row r="879" spans="1:5" x14ac:dyDescent="0.35">
      <c r="A879" s="1" t="s">
        <v>129</v>
      </c>
      <c r="B879" s="1" t="s">
        <v>101</v>
      </c>
      <c r="C879" s="1" t="s">
        <v>44</v>
      </c>
      <c r="D879" s="2">
        <v>2017</v>
      </c>
      <c r="E879" s="1">
        <v>0</v>
      </c>
    </row>
    <row r="880" spans="1:5" x14ac:dyDescent="0.35">
      <c r="A880" s="1" t="s">
        <v>129</v>
      </c>
      <c r="B880" s="1" t="s">
        <v>101</v>
      </c>
      <c r="C880" s="1" t="s">
        <v>45</v>
      </c>
      <c r="D880" s="2">
        <v>2008</v>
      </c>
      <c r="E880" s="1">
        <v>13</v>
      </c>
    </row>
    <row r="881" spans="1:5" x14ac:dyDescent="0.35">
      <c r="A881" s="1" t="s">
        <v>129</v>
      </c>
      <c r="B881" s="1" t="s">
        <v>101</v>
      </c>
      <c r="C881" s="1" t="s">
        <v>45</v>
      </c>
      <c r="D881" s="2">
        <v>2017</v>
      </c>
      <c r="E881" s="1">
        <v>9</v>
      </c>
    </row>
    <row r="882" spans="1:5" x14ac:dyDescent="0.35">
      <c r="A882" s="1" t="s">
        <v>129</v>
      </c>
      <c r="B882" s="1" t="s">
        <v>101</v>
      </c>
      <c r="C882" s="1" t="s">
        <v>46</v>
      </c>
      <c r="D882" s="2">
        <v>2008</v>
      </c>
      <c r="E882" s="1">
        <v>0</v>
      </c>
    </row>
    <row r="883" spans="1:5" x14ac:dyDescent="0.35">
      <c r="A883" s="1" t="s">
        <v>129</v>
      </c>
      <c r="B883" s="1" t="s">
        <v>101</v>
      </c>
      <c r="C883" s="1" t="s">
        <v>46</v>
      </c>
      <c r="D883" s="2">
        <v>2017</v>
      </c>
      <c r="E883" s="1">
        <v>0</v>
      </c>
    </row>
    <row r="884" spans="1:5" x14ac:dyDescent="0.35">
      <c r="A884" s="1" t="s">
        <v>129</v>
      </c>
      <c r="B884" s="1" t="s">
        <v>101</v>
      </c>
      <c r="C884" s="1" t="s">
        <v>47</v>
      </c>
      <c r="D884" s="2">
        <v>2008</v>
      </c>
      <c r="E884" s="1">
        <v>0</v>
      </c>
    </row>
    <row r="885" spans="1:5" x14ac:dyDescent="0.35">
      <c r="A885" s="1" t="s">
        <v>129</v>
      </c>
      <c r="B885" s="1" t="s">
        <v>101</v>
      </c>
      <c r="C885" s="1" t="s">
        <v>47</v>
      </c>
      <c r="D885" s="2">
        <v>2017</v>
      </c>
      <c r="E885" s="1">
        <v>0</v>
      </c>
    </row>
    <row r="886" spans="1:5" x14ac:dyDescent="0.35">
      <c r="A886" s="1" t="s">
        <v>129</v>
      </c>
      <c r="B886" s="1" t="s">
        <v>101</v>
      </c>
      <c r="C886" s="1" t="s">
        <v>48</v>
      </c>
      <c r="D886" s="2">
        <v>2008</v>
      </c>
      <c r="E886" s="1">
        <v>0</v>
      </c>
    </row>
    <row r="887" spans="1:5" x14ac:dyDescent="0.35">
      <c r="A887" s="1" t="s">
        <v>129</v>
      </c>
      <c r="B887" s="1" t="s">
        <v>101</v>
      </c>
      <c r="C887" s="1" t="s">
        <v>48</v>
      </c>
      <c r="D887" s="2">
        <v>2017</v>
      </c>
      <c r="E887" s="1">
        <v>0</v>
      </c>
    </row>
    <row r="888" spans="1:5" x14ac:dyDescent="0.35">
      <c r="A888" s="1" t="s">
        <v>129</v>
      </c>
      <c r="B888" s="1" t="s">
        <v>101</v>
      </c>
      <c r="C888" s="1" t="s">
        <v>49</v>
      </c>
      <c r="D888" s="2">
        <v>2008</v>
      </c>
      <c r="E888" s="1">
        <v>1</v>
      </c>
    </row>
    <row r="889" spans="1:5" x14ac:dyDescent="0.35">
      <c r="A889" s="1" t="s">
        <v>129</v>
      </c>
      <c r="B889" s="1" t="s">
        <v>101</v>
      </c>
      <c r="C889" s="1" t="s">
        <v>49</v>
      </c>
      <c r="D889" s="2">
        <v>2017</v>
      </c>
      <c r="E889" s="1">
        <v>0</v>
      </c>
    </row>
    <row r="890" spans="1:5" x14ac:dyDescent="0.35">
      <c r="A890" s="1" t="s">
        <v>129</v>
      </c>
      <c r="B890" s="1" t="s">
        <v>101</v>
      </c>
      <c r="C890" s="1" t="s">
        <v>50</v>
      </c>
      <c r="D890" s="2">
        <v>2008</v>
      </c>
      <c r="E890" s="1">
        <v>0</v>
      </c>
    </row>
    <row r="891" spans="1:5" x14ac:dyDescent="0.35">
      <c r="A891" s="1" t="s">
        <v>129</v>
      </c>
      <c r="B891" s="1" t="s">
        <v>101</v>
      </c>
      <c r="C891" s="1" t="s">
        <v>50</v>
      </c>
      <c r="D891" s="2">
        <v>2017</v>
      </c>
      <c r="E891" s="1">
        <v>0</v>
      </c>
    </row>
    <row r="892" spans="1:5" x14ac:dyDescent="0.35">
      <c r="A892" s="1" t="s">
        <v>129</v>
      </c>
      <c r="B892" s="1" t="s">
        <v>101</v>
      </c>
      <c r="C892" s="1" t="s">
        <v>51</v>
      </c>
      <c r="D892" s="2">
        <v>2008</v>
      </c>
      <c r="E892" s="1">
        <v>0</v>
      </c>
    </row>
    <row r="893" spans="1:5" x14ac:dyDescent="0.35">
      <c r="A893" s="1" t="s">
        <v>129</v>
      </c>
      <c r="B893" s="1" t="s">
        <v>101</v>
      </c>
      <c r="C893" s="1" t="s">
        <v>51</v>
      </c>
      <c r="D893" s="2">
        <v>2017</v>
      </c>
      <c r="E893" s="1">
        <v>0</v>
      </c>
    </row>
    <row r="894" spans="1:5" x14ac:dyDescent="0.35">
      <c r="A894" s="1" t="s">
        <v>129</v>
      </c>
      <c r="B894" s="1" t="s">
        <v>101</v>
      </c>
      <c r="C894" s="1" t="s">
        <v>52</v>
      </c>
      <c r="D894" s="2">
        <v>2008</v>
      </c>
      <c r="E894" s="1">
        <v>0</v>
      </c>
    </row>
    <row r="895" spans="1:5" x14ac:dyDescent="0.35">
      <c r="A895" s="1" t="s">
        <v>129</v>
      </c>
      <c r="B895" s="1" t="s">
        <v>101</v>
      </c>
      <c r="C895" s="1" t="s">
        <v>52</v>
      </c>
      <c r="D895" s="2">
        <v>2017</v>
      </c>
      <c r="E895" s="1">
        <v>0</v>
      </c>
    </row>
    <row r="896" spans="1:5" x14ac:dyDescent="0.35">
      <c r="A896" s="1" t="s">
        <v>129</v>
      </c>
      <c r="B896" s="1" t="s">
        <v>101</v>
      </c>
      <c r="C896" s="1" t="s">
        <v>53</v>
      </c>
      <c r="D896" s="2">
        <v>2008</v>
      </c>
      <c r="E896" s="1">
        <v>0</v>
      </c>
    </row>
    <row r="897" spans="1:5" x14ac:dyDescent="0.35">
      <c r="A897" s="1" t="s">
        <v>129</v>
      </c>
      <c r="B897" s="1" t="s">
        <v>101</v>
      </c>
      <c r="C897" s="1" t="s">
        <v>53</v>
      </c>
      <c r="D897" s="2">
        <v>2017</v>
      </c>
      <c r="E897" s="1">
        <v>0</v>
      </c>
    </row>
    <row r="898" spans="1:5" x14ac:dyDescent="0.35">
      <c r="A898" s="1" t="s">
        <v>129</v>
      </c>
      <c r="B898" s="1" t="s">
        <v>101</v>
      </c>
      <c r="C898" s="1" t="s">
        <v>54</v>
      </c>
      <c r="D898" s="2">
        <v>2008</v>
      </c>
      <c r="E898" s="1">
        <v>0</v>
      </c>
    </row>
    <row r="899" spans="1:5" x14ac:dyDescent="0.35">
      <c r="A899" s="1" t="s">
        <v>129</v>
      </c>
      <c r="B899" s="1" t="s">
        <v>101</v>
      </c>
      <c r="C899" s="1" t="s">
        <v>54</v>
      </c>
      <c r="D899" s="2">
        <v>2017</v>
      </c>
      <c r="E899" s="1">
        <v>0</v>
      </c>
    </row>
    <row r="900" spans="1:5" x14ac:dyDescent="0.35">
      <c r="A900" s="1" t="s">
        <v>129</v>
      </c>
      <c r="B900" s="1" t="s">
        <v>101</v>
      </c>
      <c r="C900" s="1" t="s">
        <v>55</v>
      </c>
      <c r="D900" s="2">
        <v>2008</v>
      </c>
      <c r="E900" s="1">
        <v>0</v>
      </c>
    </row>
    <row r="901" spans="1:5" x14ac:dyDescent="0.35">
      <c r="A901" s="1" t="s">
        <v>129</v>
      </c>
      <c r="B901" s="1" t="s">
        <v>101</v>
      </c>
      <c r="C901" s="1" t="s">
        <v>55</v>
      </c>
      <c r="D901" s="2">
        <v>2017</v>
      </c>
      <c r="E901" s="1">
        <v>0</v>
      </c>
    </row>
    <row r="902" spans="1:5" x14ac:dyDescent="0.35">
      <c r="A902" s="1" t="s">
        <v>129</v>
      </c>
      <c r="B902" s="1" t="s">
        <v>101</v>
      </c>
      <c r="C902" s="1" t="s">
        <v>56</v>
      </c>
      <c r="D902" s="2">
        <v>2008</v>
      </c>
      <c r="E902" s="1">
        <v>0</v>
      </c>
    </row>
    <row r="903" spans="1:5" x14ac:dyDescent="0.35">
      <c r="A903" s="1" t="s">
        <v>129</v>
      </c>
      <c r="B903" s="1" t="s">
        <v>101</v>
      </c>
      <c r="C903" s="1" t="s">
        <v>56</v>
      </c>
      <c r="D903" s="2">
        <v>2017</v>
      </c>
      <c r="E903" s="1">
        <v>0</v>
      </c>
    </row>
    <row r="904" spans="1:5" x14ac:dyDescent="0.35">
      <c r="A904" s="1" t="s">
        <v>129</v>
      </c>
      <c r="B904" s="1" t="s">
        <v>101</v>
      </c>
      <c r="C904" s="1" t="s">
        <v>57</v>
      </c>
      <c r="D904" s="2">
        <v>2008</v>
      </c>
      <c r="E904" s="1">
        <v>0</v>
      </c>
    </row>
    <row r="905" spans="1:5" x14ac:dyDescent="0.35">
      <c r="A905" s="1" t="s">
        <v>129</v>
      </c>
      <c r="B905" s="1" t="s">
        <v>101</v>
      </c>
      <c r="C905" s="1" t="s">
        <v>57</v>
      </c>
      <c r="D905" s="2">
        <v>2017</v>
      </c>
      <c r="E905" s="1">
        <v>0</v>
      </c>
    </row>
    <row r="906" spans="1:5" x14ac:dyDescent="0.35">
      <c r="A906" s="1" t="s">
        <v>129</v>
      </c>
      <c r="B906" s="1" t="s">
        <v>101</v>
      </c>
      <c r="C906" s="1" t="s">
        <v>58</v>
      </c>
      <c r="D906" s="2">
        <v>2008</v>
      </c>
      <c r="E906" s="1">
        <v>0</v>
      </c>
    </row>
    <row r="907" spans="1:5" x14ac:dyDescent="0.35">
      <c r="A907" s="1" t="s">
        <v>129</v>
      </c>
      <c r="B907" s="1" t="s">
        <v>101</v>
      </c>
      <c r="C907" s="1" t="s">
        <v>58</v>
      </c>
      <c r="D907" s="2">
        <v>2017</v>
      </c>
      <c r="E907" s="1">
        <v>0</v>
      </c>
    </row>
    <row r="908" spans="1:5" x14ac:dyDescent="0.35">
      <c r="A908" s="1" t="s">
        <v>129</v>
      </c>
      <c r="B908" s="1" t="s">
        <v>101</v>
      </c>
      <c r="C908" s="1" t="s">
        <v>59</v>
      </c>
      <c r="D908" s="2">
        <v>2008</v>
      </c>
      <c r="E908" s="1">
        <v>0</v>
      </c>
    </row>
    <row r="909" spans="1:5" x14ac:dyDescent="0.35">
      <c r="A909" s="1" t="s">
        <v>129</v>
      </c>
      <c r="B909" s="1" t="s">
        <v>101</v>
      </c>
      <c r="C909" s="1" t="s">
        <v>59</v>
      </c>
      <c r="D909" s="2">
        <v>2017</v>
      </c>
      <c r="E909" s="1">
        <v>0</v>
      </c>
    </row>
    <row r="910" spans="1:5" x14ac:dyDescent="0.35">
      <c r="A910" s="1" t="s">
        <v>129</v>
      </c>
      <c r="B910" s="1" t="s">
        <v>101</v>
      </c>
      <c r="C910" s="1" t="s">
        <v>60</v>
      </c>
      <c r="D910" s="2">
        <v>2008</v>
      </c>
      <c r="E910" s="1">
        <v>0</v>
      </c>
    </row>
    <row r="911" spans="1:5" x14ac:dyDescent="0.35">
      <c r="A911" s="1" t="s">
        <v>129</v>
      </c>
      <c r="B911" s="1" t="s">
        <v>101</v>
      </c>
      <c r="C911" s="1" t="s">
        <v>60</v>
      </c>
      <c r="D911" s="2">
        <v>2017</v>
      </c>
      <c r="E911" s="1">
        <v>0</v>
      </c>
    </row>
    <row r="912" spans="1:5" x14ac:dyDescent="0.35">
      <c r="A912" s="1" t="s">
        <v>129</v>
      </c>
      <c r="B912" s="1" t="s">
        <v>101</v>
      </c>
      <c r="C912" s="1" t="s">
        <v>61</v>
      </c>
      <c r="D912" s="2">
        <v>2008</v>
      </c>
      <c r="E912" s="1">
        <v>0</v>
      </c>
    </row>
    <row r="913" spans="1:5" x14ac:dyDescent="0.35">
      <c r="A913" s="1" t="s">
        <v>129</v>
      </c>
      <c r="B913" s="1" t="s">
        <v>101</v>
      </c>
      <c r="C913" s="1" t="s">
        <v>61</v>
      </c>
      <c r="D913" s="2">
        <v>2017</v>
      </c>
      <c r="E913" s="1">
        <v>0</v>
      </c>
    </row>
    <row r="914" spans="1:5" x14ac:dyDescent="0.35">
      <c r="A914" s="1" t="s">
        <v>129</v>
      </c>
      <c r="B914" s="1" t="s">
        <v>101</v>
      </c>
      <c r="C914" s="1" t="s">
        <v>62</v>
      </c>
      <c r="D914" s="2">
        <v>2008</v>
      </c>
      <c r="E914" s="1">
        <v>4</v>
      </c>
    </row>
    <row r="915" spans="1:5" x14ac:dyDescent="0.35">
      <c r="A915" s="1" t="s">
        <v>129</v>
      </c>
      <c r="B915" s="1" t="s">
        <v>101</v>
      </c>
      <c r="C915" s="1" t="s">
        <v>62</v>
      </c>
      <c r="D915" s="2">
        <v>2017</v>
      </c>
      <c r="E915" s="1">
        <v>3</v>
      </c>
    </row>
    <row r="916" spans="1:5" x14ac:dyDescent="0.35">
      <c r="A916" s="1" t="s">
        <v>129</v>
      </c>
      <c r="B916" s="1" t="s">
        <v>101</v>
      </c>
      <c r="C916" s="1" t="s">
        <v>63</v>
      </c>
      <c r="D916" s="2">
        <v>2008</v>
      </c>
      <c r="E916" s="1">
        <v>8</v>
      </c>
    </row>
    <row r="917" spans="1:5" x14ac:dyDescent="0.35">
      <c r="A917" s="1" t="s">
        <v>129</v>
      </c>
      <c r="B917" s="1" t="s">
        <v>101</v>
      </c>
      <c r="C917" s="1" t="s">
        <v>63</v>
      </c>
      <c r="D917" s="2">
        <v>2017</v>
      </c>
      <c r="E917" s="1">
        <v>2</v>
      </c>
    </row>
    <row r="918" spans="1:5" x14ac:dyDescent="0.35">
      <c r="A918" s="1" t="s">
        <v>129</v>
      </c>
      <c r="B918" s="1" t="s">
        <v>101</v>
      </c>
      <c r="C918" s="1" t="s">
        <v>64</v>
      </c>
      <c r="D918" s="2">
        <v>2008</v>
      </c>
      <c r="E918" s="1">
        <v>0</v>
      </c>
    </row>
    <row r="919" spans="1:5" x14ac:dyDescent="0.35">
      <c r="A919" s="1" t="s">
        <v>129</v>
      </c>
      <c r="B919" s="1" t="s">
        <v>101</v>
      </c>
      <c r="C919" s="1" t="s">
        <v>64</v>
      </c>
      <c r="D919" s="2">
        <v>2017</v>
      </c>
      <c r="E919" s="1">
        <v>0</v>
      </c>
    </row>
    <row r="920" spans="1:5" x14ac:dyDescent="0.35">
      <c r="A920" s="1" t="s">
        <v>129</v>
      </c>
      <c r="B920" s="1" t="s">
        <v>101</v>
      </c>
      <c r="C920" s="1" t="s">
        <v>65</v>
      </c>
      <c r="D920" s="2">
        <v>2008</v>
      </c>
      <c r="E920" s="1">
        <v>0</v>
      </c>
    </row>
    <row r="921" spans="1:5" x14ac:dyDescent="0.35">
      <c r="A921" s="1" t="s">
        <v>129</v>
      </c>
      <c r="B921" s="1" t="s">
        <v>101</v>
      </c>
      <c r="C921" s="1" t="s">
        <v>65</v>
      </c>
      <c r="D921" s="2">
        <v>2017</v>
      </c>
      <c r="E921" s="1">
        <v>0</v>
      </c>
    </row>
    <row r="922" spans="1:5" x14ac:dyDescent="0.35">
      <c r="A922" s="1" t="s">
        <v>129</v>
      </c>
      <c r="B922" s="1" t="s">
        <v>101</v>
      </c>
      <c r="C922" s="1" t="s">
        <v>66</v>
      </c>
      <c r="D922" s="2">
        <v>2008</v>
      </c>
      <c r="E922" s="1">
        <v>0</v>
      </c>
    </row>
    <row r="923" spans="1:5" x14ac:dyDescent="0.35">
      <c r="A923" s="1" t="s">
        <v>129</v>
      </c>
      <c r="B923" s="1" t="s">
        <v>101</v>
      </c>
      <c r="C923" s="1" t="s">
        <v>66</v>
      </c>
      <c r="D923" s="2">
        <v>2017</v>
      </c>
      <c r="E923" s="1">
        <v>0</v>
      </c>
    </row>
    <row r="924" spans="1:5" x14ac:dyDescent="0.35">
      <c r="A924" s="1" t="s">
        <v>129</v>
      </c>
      <c r="B924" s="1" t="s">
        <v>101</v>
      </c>
      <c r="C924" s="1" t="s">
        <v>67</v>
      </c>
      <c r="D924" s="2">
        <v>2008</v>
      </c>
      <c r="E924" s="1">
        <v>6</v>
      </c>
    </row>
    <row r="925" spans="1:5" x14ac:dyDescent="0.35">
      <c r="A925" s="1" t="s">
        <v>129</v>
      </c>
      <c r="B925" s="1" t="s">
        <v>101</v>
      </c>
      <c r="C925" s="1" t="s">
        <v>67</v>
      </c>
      <c r="D925" s="2">
        <v>2017</v>
      </c>
      <c r="E925" s="1">
        <v>0</v>
      </c>
    </row>
    <row r="926" spans="1:5" x14ac:dyDescent="0.35">
      <c r="A926" s="1" t="s">
        <v>129</v>
      </c>
      <c r="B926" s="1" t="s">
        <v>101</v>
      </c>
      <c r="C926" s="1" t="s">
        <v>68</v>
      </c>
      <c r="D926" s="2">
        <v>2008</v>
      </c>
      <c r="E926" s="1">
        <v>0</v>
      </c>
    </row>
    <row r="927" spans="1:5" x14ac:dyDescent="0.35">
      <c r="A927" s="1" t="s">
        <v>129</v>
      </c>
      <c r="B927" s="1" t="s">
        <v>101</v>
      </c>
      <c r="C927" s="1" t="s">
        <v>68</v>
      </c>
      <c r="D927" s="2">
        <v>2017</v>
      </c>
      <c r="E927" s="1">
        <v>0</v>
      </c>
    </row>
    <row r="928" spans="1:5" x14ac:dyDescent="0.35">
      <c r="A928" s="1" t="s">
        <v>129</v>
      </c>
      <c r="B928" s="1" t="s">
        <v>101</v>
      </c>
      <c r="C928" s="1" t="s">
        <v>69</v>
      </c>
      <c r="D928" s="2">
        <v>2008</v>
      </c>
      <c r="E928" s="1">
        <v>0</v>
      </c>
    </row>
    <row r="929" spans="1:5" x14ac:dyDescent="0.35">
      <c r="A929" s="1" t="s">
        <v>129</v>
      </c>
      <c r="B929" s="1" t="s">
        <v>101</v>
      </c>
      <c r="C929" s="1" t="s">
        <v>69</v>
      </c>
      <c r="D929" s="2">
        <v>2017</v>
      </c>
      <c r="E929" s="1">
        <v>0</v>
      </c>
    </row>
    <row r="930" spans="1:5" x14ac:dyDescent="0.35">
      <c r="A930" s="1" t="s">
        <v>129</v>
      </c>
      <c r="B930" s="1" t="s">
        <v>101</v>
      </c>
      <c r="C930" s="1" t="s">
        <v>70</v>
      </c>
      <c r="D930" s="2">
        <v>2008</v>
      </c>
      <c r="E930" s="1">
        <v>0</v>
      </c>
    </row>
    <row r="931" spans="1:5" x14ac:dyDescent="0.35">
      <c r="A931" s="1" t="s">
        <v>129</v>
      </c>
      <c r="B931" s="1" t="s">
        <v>101</v>
      </c>
      <c r="C931" s="1" t="s">
        <v>70</v>
      </c>
      <c r="D931" s="2">
        <v>2017</v>
      </c>
      <c r="E931" s="1">
        <v>0</v>
      </c>
    </row>
    <row r="932" spans="1:5" x14ac:dyDescent="0.35">
      <c r="A932" s="1" t="s">
        <v>129</v>
      </c>
      <c r="B932" s="1" t="s">
        <v>101</v>
      </c>
      <c r="C932" s="1" t="s">
        <v>71</v>
      </c>
      <c r="D932" s="2">
        <v>2008</v>
      </c>
      <c r="E932" s="1">
        <v>0</v>
      </c>
    </row>
    <row r="933" spans="1:5" x14ac:dyDescent="0.35">
      <c r="A933" s="1" t="s">
        <v>129</v>
      </c>
      <c r="B933" s="1" t="s">
        <v>101</v>
      </c>
      <c r="C933" s="1" t="s">
        <v>71</v>
      </c>
      <c r="D933" s="2">
        <v>2017</v>
      </c>
      <c r="E933" s="1">
        <v>0</v>
      </c>
    </row>
    <row r="934" spans="1:5" x14ac:dyDescent="0.35">
      <c r="A934" s="1" t="s">
        <v>129</v>
      </c>
      <c r="B934" s="1" t="s">
        <v>101</v>
      </c>
      <c r="C934" s="1" t="s">
        <v>72</v>
      </c>
      <c r="D934" s="2">
        <v>2008</v>
      </c>
      <c r="E934" s="1">
        <v>0</v>
      </c>
    </row>
    <row r="935" spans="1:5" x14ac:dyDescent="0.35">
      <c r="A935" s="1" t="s">
        <v>129</v>
      </c>
      <c r="B935" s="1" t="s">
        <v>101</v>
      </c>
      <c r="C935" s="1" t="s">
        <v>72</v>
      </c>
      <c r="D935" s="2">
        <v>2017</v>
      </c>
      <c r="E935" s="1">
        <v>0</v>
      </c>
    </row>
    <row r="936" spans="1:5" x14ac:dyDescent="0.35">
      <c r="A936" s="1" t="s">
        <v>129</v>
      </c>
      <c r="B936" s="1" t="s">
        <v>101</v>
      </c>
      <c r="C936" s="1" t="s">
        <v>73</v>
      </c>
      <c r="D936" s="2">
        <v>2008</v>
      </c>
      <c r="E936" s="1">
        <v>0</v>
      </c>
    </row>
    <row r="937" spans="1:5" x14ac:dyDescent="0.35">
      <c r="A937" s="1" t="s">
        <v>129</v>
      </c>
      <c r="B937" s="1" t="s">
        <v>101</v>
      </c>
      <c r="C937" s="1" t="s">
        <v>73</v>
      </c>
      <c r="D937" s="2">
        <v>2017</v>
      </c>
      <c r="E937" s="1">
        <v>0</v>
      </c>
    </row>
    <row r="938" spans="1:5" x14ac:dyDescent="0.35">
      <c r="A938" s="1" t="s">
        <v>129</v>
      </c>
      <c r="B938" s="1" t="s">
        <v>101</v>
      </c>
      <c r="C938" s="1" t="s">
        <v>74</v>
      </c>
      <c r="D938" s="2">
        <v>2008</v>
      </c>
      <c r="E938" s="1">
        <v>0</v>
      </c>
    </row>
    <row r="939" spans="1:5" x14ac:dyDescent="0.35">
      <c r="A939" s="1" t="s">
        <v>129</v>
      </c>
      <c r="B939" s="1" t="s">
        <v>101</v>
      </c>
      <c r="C939" s="1" t="s">
        <v>74</v>
      </c>
      <c r="D939" s="2">
        <v>2017</v>
      </c>
      <c r="E939" s="1">
        <v>0</v>
      </c>
    </row>
    <row r="940" spans="1:5" x14ac:dyDescent="0.35">
      <c r="A940" s="1" t="s">
        <v>129</v>
      </c>
      <c r="B940" s="1" t="s">
        <v>101</v>
      </c>
      <c r="C940" s="1" t="s">
        <v>75</v>
      </c>
      <c r="D940" s="2">
        <v>2008</v>
      </c>
      <c r="E940" s="1">
        <v>0</v>
      </c>
    </row>
    <row r="941" spans="1:5" x14ac:dyDescent="0.35">
      <c r="A941" s="1" t="s">
        <v>129</v>
      </c>
      <c r="B941" s="1" t="s">
        <v>101</v>
      </c>
      <c r="C941" s="1" t="s">
        <v>75</v>
      </c>
      <c r="D941" s="2">
        <v>2017</v>
      </c>
      <c r="E941" s="1">
        <v>0</v>
      </c>
    </row>
    <row r="942" spans="1:5" x14ac:dyDescent="0.35">
      <c r="A942" s="1" t="s">
        <v>129</v>
      </c>
      <c r="B942" s="1" t="s">
        <v>101</v>
      </c>
      <c r="C942" s="1" t="s">
        <v>76</v>
      </c>
      <c r="D942" s="2">
        <v>2008</v>
      </c>
      <c r="E942" s="1">
        <v>4</v>
      </c>
    </row>
    <row r="943" spans="1:5" x14ac:dyDescent="0.35">
      <c r="A943" s="1" t="s">
        <v>129</v>
      </c>
      <c r="B943" s="1" t="s">
        <v>101</v>
      </c>
      <c r="C943" s="1" t="s">
        <v>76</v>
      </c>
      <c r="D943" s="2">
        <v>2017</v>
      </c>
      <c r="E943" s="1">
        <v>0</v>
      </c>
    </row>
    <row r="944" spans="1:5" x14ac:dyDescent="0.35">
      <c r="A944" s="1" t="s">
        <v>129</v>
      </c>
      <c r="B944" s="1" t="s">
        <v>101</v>
      </c>
      <c r="C944" s="1" t="s">
        <v>77</v>
      </c>
      <c r="D944" s="2">
        <v>2008</v>
      </c>
      <c r="E944" s="1">
        <v>0</v>
      </c>
    </row>
    <row r="945" spans="1:5" x14ac:dyDescent="0.35">
      <c r="A945" s="1" t="s">
        <v>129</v>
      </c>
      <c r="B945" s="1" t="s">
        <v>101</v>
      </c>
      <c r="C945" s="1" t="s">
        <v>77</v>
      </c>
      <c r="D945" s="2">
        <v>2017</v>
      </c>
      <c r="E945" s="1">
        <v>0</v>
      </c>
    </row>
    <row r="946" spans="1:5" x14ac:dyDescent="0.35">
      <c r="A946" s="1" t="s">
        <v>129</v>
      </c>
      <c r="B946" s="1" t="s">
        <v>101</v>
      </c>
      <c r="C946" s="1" t="s">
        <v>78</v>
      </c>
      <c r="D946" s="2">
        <v>2008</v>
      </c>
      <c r="E946" s="1">
        <v>2</v>
      </c>
    </row>
    <row r="947" spans="1:5" x14ac:dyDescent="0.35">
      <c r="A947" s="1" t="s">
        <v>129</v>
      </c>
      <c r="B947" s="1" t="s">
        <v>101</v>
      </c>
      <c r="C947" s="1" t="s">
        <v>78</v>
      </c>
      <c r="D947" s="2">
        <v>2017</v>
      </c>
      <c r="E947" s="1">
        <v>0</v>
      </c>
    </row>
    <row r="948" spans="1:5" x14ac:dyDescent="0.35">
      <c r="A948" s="1" t="s">
        <v>129</v>
      </c>
      <c r="B948" s="1" t="s">
        <v>101</v>
      </c>
      <c r="C948" s="1" t="s">
        <v>79</v>
      </c>
      <c r="D948" s="2">
        <v>2008</v>
      </c>
      <c r="E948" s="1">
        <v>0</v>
      </c>
    </row>
    <row r="949" spans="1:5" x14ac:dyDescent="0.35">
      <c r="A949" s="1" t="s">
        <v>129</v>
      </c>
      <c r="B949" s="1" t="s">
        <v>101</v>
      </c>
      <c r="C949" s="1" t="s">
        <v>79</v>
      </c>
      <c r="D949" s="2">
        <v>2017</v>
      </c>
      <c r="E949" s="1">
        <v>0</v>
      </c>
    </row>
    <row r="950" spans="1:5" x14ac:dyDescent="0.35">
      <c r="A950" s="1" t="s">
        <v>129</v>
      </c>
      <c r="B950" s="1" t="s">
        <v>101</v>
      </c>
      <c r="C950" s="1" t="s">
        <v>80</v>
      </c>
      <c r="D950" s="2">
        <v>2008</v>
      </c>
      <c r="E950" s="1">
        <v>0</v>
      </c>
    </row>
    <row r="951" spans="1:5" x14ac:dyDescent="0.35">
      <c r="A951" s="1" t="s">
        <v>129</v>
      </c>
      <c r="B951" s="1" t="s">
        <v>101</v>
      </c>
      <c r="C951" s="1" t="s">
        <v>80</v>
      </c>
      <c r="D951" s="2">
        <v>2017</v>
      </c>
      <c r="E951" s="1">
        <v>0</v>
      </c>
    </row>
    <row r="952" spans="1:5" x14ac:dyDescent="0.35">
      <c r="A952" s="1" t="s">
        <v>129</v>
      </c>
      <c r="B952" s="1" t="s">
        <v>101</v>
      </c>
      <c r="C952" s="1" t="s">
        <v>81</v>
      </c>
      <c r="D952" s="2">
        <v>2008</v>
      </c>
      <c r="E952" s="1">
        <v>78</v>
      </c>
    </row>
    <row r="953" spans="1:5" x14ac:dyDescent="0.35">
      <c r="A953" s="1" t="s">
        <v>129</v>
      </c>
      <c r="B953" s="1" t="s">
        <v>101</v>
      </c>
      <c r="C953" s="1" t="s">
        <v>81</v>
      </c>
      <c r="D953" s="2">
        <v>2017</v>
      </c>
      <c r="E953" s="1">
        <v>32</v>
      </c>
    </row>
    <row r="954" spans="1:5" x14ac:dyDescent="0.35">
      <c r="A954" s="1" t="s">
        <v>129</v>
      </c>
      <c r="B954" s="1" t="s">
        <v>101</v>
      </c>
      <c r="C954" s="1" t="s">
        <v>82</v>
      </c>
      <c r="D954" s="2">
        <v>2008</v>
      </c>
      <c r="E954" s="1">
        <v>3</v>
      </c>
    </row>
    <row r="955" spans="1:5" x14ac:dyDescent="0.35">
      <c r="A955" s="1" t="s">
        <v>129</v>
      </c>
      <c r="B955" s="1" t="s">
        <v>101</v>
      </c>
      <c r="C955" s="1" t="s">
        <v>82</v>
      </c>
      <c r="D955" s="2">
        <v>2017</v>
      </c>
      <c r="E955" s="1">
        <v>1</v>
      </c>
    </row>
    <row r="956" spans="1:5" x14ac:dyDescent="0.35">
      <c r="A956" s="1" t="s">
        <v>129</v>
      </c>
      <c r="B956" s="1" t="s">
        <v>101</v>
      </c>
      <c r="C956" s="1" t="s">
        <v>83</v>
      </c>
      <c r="D956" s="2">
        <v>2008</v>
      </c>
      <c r="E956" s="1">
        <v>0</v>
      </c>
    </row>
    <row r="957" spans="1:5" x14ac:dyDescent="0.35">
      <c r="A957" s="1" t="s">
        <v>129</v>
      </c>
      <c r="B957" s="1" t="s">
        <v>101</v>
      </c>
      <c r="C957" s="1" t="s">
        <v>83</v>
      </c>
      <c r="D957" s="2">
        <v>2017</v>
      </c>
      <c r="E957" s="1">
        <v>0</v>
      </c>
    </row>
    <row r="958" spans="1:5" x14ac:dyDescent="0.35">
      <c r="A958" s="1" t="s">
        <v>129</v>
      </c>
      <c r="B958" s="1" t="s">
        <v>101</v>
      </c>
      <c r="C958" s="1" t="s">
        <v>84</v>
      </c>
      <c r="D958" s="2">
        <v>2008</v>
      </c>
      <c r="E958" s="1">
        <v>0</v>
      </c>
    </row>
    <row r="959" spans="1:5" x14ac:dyDescent="0.35">
      <c r="A959" s="1" t="s">
        <v>129</v>
      </c>
      <c r="B959" s="1" t="s">
        <v>101</v>
      </c>
      <c r="C959" s="1" t="s">
        <v>84</v>
      </c>
      <c r="D959" s="2">
        <v>2017</v>
      </c>
      <c r="E959" s="1">
        <v>0</v>
      </c>
    </row>
    <row r="960" spans="1:5" x14ac:dyDescent="0.35">
      <c r="A960" s="1" t="s">
        <v>129</v>
      </c>
      <c r="B960" s="1" t="s">
        <v>101</v>
      </c>
      <c r="C960" s="1" t="s">
        <v>85</v>
      </c>
      <c r="D960" s="2">
        <v>2008</v>
      </c>
      <c r="E960" s="1">
        <v>0</v>
      </c>
    </row>
    <row r="961" spans="1:5" x14ac:dyDescent="0.35">
      <c r="A961" s="1" t="s">
        <v>129</v>
      </c>
      <c r="B961" s="1" t="s">
        <v>101</v>
      </c>
      <c r="C961" s="1" t="s">
        <v>85</v>
      </c>
      <c r="D961" s="2">
        <v>2017</v>
      </c>
      <c r="E961" s="1">
        <v>0</v>
      </c>
    </row>
    <row r="962" spans="1:5" x14ac:dyDescent="0.35">
      <c r="A962" s="1" t="s">
        <v>129</v>
      </c>
      <c r="B962" s="1" t="s">
        <v>101</v>
      </c>
      <c r="C962" s="1" t="s">
        <v>86</v>
      </c>
      <c r="D962" s="2">
        <v>2008</v>
      </c>
      <c r="E962" s="1">
        <v>0</v>
      </c>
    </row>
    <row r="963" spans="1:5" x14ac:dyDescent="0.35">
      <c r="A963" s="1" t="s">
        <v>129</v>
      </c>
      <c r="B963" s="1" t="s">
        <v>101</v>
      </c>
      <c r="C963" s="1" t="s">
        <v>86</v>
      </c>
      <c r="D963" s="2">
        <v>2017</v>
      </c>
      <c r="E963" s="1">
        <v>0</v>
      </c>
    </row>
    <row r="964" spans="1:5" x14ac:dyDescent="0.35">
      <c r="A964" s="1" t="s">
        <v>129</v>
      </c>
      <c r="B964" s="1" t="s">
        <v>101</v>
      </c>
      <c r="C964" s="1" t="s">
        <v>87</v>
      </c>
      <c r="D964" s="2">
        <v>2008</v>
      </c>
      <c r="E964" s="1">
        <v>0</v>
      </c>
    </row>
    <row r="965" spans="1:5" x14ac:dyDescent="0.35">
      <c r="A965" s="1" t="s">
        <v>129</v>
      </c>
      <c r="B965" s="1" t="s">
        <v>101</v>
      </c>
      <c r="C965" s="1" t="s">
        <v>87</v>
      </c>
      <c r="D965" s="2">
        <v>2017</v>
      </c>
      <c r="E965" s="1">
        <v>0</v>
      </c>
    </row>
    <row r="966" spans="1:5" x14ac:dyDescent="0.35">
      <c r="A966" s="1" t="s">
        <v>129</v>
      </c>
      <c r="B966" s="1" t="s">
        <v>101</v>
      </c>
      <c r="C966" s="1" t="s">
        <v>88</v>
      </c>
      <c r="D966" s="2">
        <v>2008</v>
      </c>
      <c r="E966" s="1">
        <v>3</v>
      </c>
    </row>
    <row r="967" spans="1:5" x14ac:dyDescent="0.35">
      <c r="A967" s="1" t="s">
        <v>129</v>
      </c>
      <c r="B967" s="1" t="s">
        <v>101</v>
      </c>
      <c r="C967" s="1" t="s">
        <v>88</v>
      </c>
      <c r="D967" s="2">
        <v>2017</v>
      </c>
      <c r="E967" s="1">
        <v>2</v>
      </c>
    </row>
    <row r="968" spans="1:5" x14ac:dyDescent="0.35">
      <c r="A968" s="1" t="s">
        <v>129</v>
      </c>
      <c r="B968" s="1" t="s">
        <v>101</v>
      </c>
      <c r="C968" s="1" t="s">
        <v>89</v>
      </c>
      <c r="D968" s="2">
        <v>2008</v>
      </c>
      <c r="E968" s="1">
        <v>0</v>
      </c>
    </row>
    <row r="969" spans="1:5" x14ac:dyDescent="0.35">
      <c r="A969" s="1" t="s">
        <v>129</v>
      </c>
      <c r="B969" s="1" t="s">
        <v>101</v>
      </c>
      <c r="C969" s="1" t="s">
        <v>89</v>
      </c>
      <c r="D969" s="2">
        <v>2017</v>
      </c>
      <c r="E969" s="1">
        <v>0</v>
      </c>
    </row>
    <row r="970" spans="1:5" x14ac:dyDescent="0.35">
      <c r="A970" s="1" t="s">
        <v>129</v>
      </c>
      <c r="B970" s="1" t="s">
        <v>101</v>
      </c>
      <c r="C970" s="1" t="s">
        <v>90</v>
      </c>
      <c r="D970" s="2">
        <v>2008</v>
      </c>
      <c r="E970" s="1">
        <v>0</v>
      </c>
    </row>
    <row r="971" spans="1:5" x14ac:dyDescent="0.35">
      <c r="A971" s="1" t="s">
        <v>129</v>
      </c>
      <c r="B971" s="1" t="s">
        <v>101</v>
      </c>
      <c r="C971" s="1" t="s">
        <v>90</v>
      </c>
      <c r="D971" s="2">
        <v>2017</v>
      </c>
      <c r="E971" s="1">
        <v>0</v>
      </c>
    </row>
    <row r="972" spans="1:5" x14ac:dyDescent="0.35">
      <c r="A972" s="1" t="s">
        <v>129</v>
      </c>
      <c r="B972" s="1" t="s">
        <v>101</v>
      </c>
      <c r="C972" s="1" t="s">
        <v>91</v>
      </c>
      <c r="D972" s="2">
        <v>2008</v>
      </c>
      <c r="E972" s="1">
        <v>0</v>
      </c>
    </row>
    <row r="973" spans="1:5" x14ac:dyDescent="0.35">
      <c r="A973" s="1" t="s">
        <v>129</v>
      </c>
      <c r="B973" s="1" t="s">
        <v>101</v>
      </c>
      <c r="C973" s="1" t="s">
        <v>91</v>
      </c>
      <c r="D973" s="2">
        <v>2017</v>
      </c>
      <c r="E973" s="1">
        <v>0</v>
      </c>
    </row>
    <row r="974" spans="1:5" x14ac:dyDescent="0.35">
      <c r="A974" s="1" t="s">
        <v>129</v>
      </c>
      <c r="B974" s="1" t="s">
        <v>101</v>
      </c>
      <c r="C974" s="1" t="s">
        <v>92</v>
      </c>
      <c r="D974" s="2">
        <v>2008</v>
      </c>
      <c r="E974" s="1">
        <v>0</v>
      </c>
    </row>
    <row r="975" spans="1:5" x14ac:dyDescent="0.35">
      <c r="A975" s="1" t="s">
        <v>129</v>
      </c>
      <c r="B975" s="1" t="s">
        <v>101</v>
      </c>
      <c r="C975" s="1" t="s">
        <v>92</v>
      </c>
      <c r="D975" s="2">
        <v>2017</v>
      </c>
      <c r="E975" s="1">
        <v>0</v>
      </c>
    </row>
    <row r="976" spans="1:5" x14ac:dyDescent="0.35">
      <c r="A976" s="1" t="s">
        <v>129</v>
      </c>
      <c r="B976" s="1" t="s">
        <v>101</v>
      </c>
      <c r="C976" s="1" t="s">
        <v>93</v>
      </c>
      <c r="D976" s="2">
        <v>2008</v>
      </c>
      <c r="E976" s="1">
        <v>0</v>
      </c>
    </row>
    <row r="977" spans="1:5" x14ac:dyDescent="0.35">
      <c r="A977" s="1" t="s">
        <v>129</v>
      </c>
      <c r="B977" s="1" t="s">
        <v>101</v>
      </c>
      <c r="C977" s="1" t="s">
        <v>93</v>
      </c>
      <c r="D977" s="2">
        <v>2017</v>
      </c>
      <c r="E977" s="1">
        <v>0</v>
      </c>
    </row>
    <row r="978" spans="1:5" x14ac:dyDescent="0.35">
      <c r="A978" s="1" t="s">
        <v>129</v>
      </c>
      <c r="B978" s="1" t="s">
        <v>101</v>
      </c>
      <c r="C978" s="1" t="s">
        <v>94</v>
      </c>
      <c r="D978" s="2">
        <v>2008</v>
      </c>
      <c r="E978" s="1">
        <v>0</v>
      </c>
    </row>
    <row r="979" spans="1:5" x14ac:dyDescent="0.35">
      <c r="A979" s="1" t="s">
        <v>129</v>
      </c>
      <c r="B979" s="1" t="s">
        <v>101</v>
      </c>
      <c r="C979" s="1" t="s">
        <v>94</v>
      </c>
      <c r="D979" s="2">
        <v>2017</v>
      </c>
      <c r="E979" s="1">
        <v>0</v>
      </c>
    </row>
    <row r="980" spans="1:5" x14ac:dyDescent="0.35">
      <c r="A980" s="1" t="s">
        <v>129</v>
      </c>
      <c r="B980" s="1" t="s">
        <v>101</v>
      </c>
      <c r="C980" s="1" t="s">
        <v>95</v>
      </c>
      <c r="D980" s="2">
        <v>2008</v>
      </c>
      <c r="E980" s="1">
        <v>0</v>
      </c>
    </row>
    <row r="981" spans="1:5" x14ac:dyDescent="0.35">
      <c r="A981" s="1" t="s">
        <v>129</v>
      </c>
      <c r="B981" s="1" t="s">
        <v>101</v>
      </c>
      <c r="C981" s="1" t="s">
        <v>95</v>
      </c>
      <c r="D981" s="2">
        <v>2017</v>
      </c>
      <c r="E981" s="1">
        <v>0</v>
      </c>
    </row>
    <row r="982" spans="1:5" x14ac:dyDescent="0.35">
      <c r="A982" s="1" t="s">
        <v>129</v>
      </c>
      <c r="B982" s="1" t="s">
        <v>101</v>
      </c>
      <c r="C982" s="1" t="s">
        <v>96</v>
      </c>
      <c r="D982" s="2">
        <v>2008</v>
      </c>
      <c r="E982" s="1">
        <v>0</v>
      </c>
    </row>
    <row r="983" spans="1:5" x14ac:dyDescent="0.35">
      <c r="A983" s="1" t="s">
        <v>129</v>
      </c>
      <c r="B983" s="1" t="s">
        <v>101</v>
      </c>
      <c r="C983" s="1" t="s">
        <v>96</v>
      </c>
      <c r="D983" s="2">
        <v>2017</v>
      </c>
      <c r="E983" s="1">
        <v>0</v>
      </c>
    </row>
    <row r="984" spans="1:5" x14ac:dyDescent="0.35">
      <c r="A984" s="1" t="s">
        <v>129</v>
      </c>
      <c r="B984" s="1" t="s">
        <v>101</v>
      </c>
      <c r="C984" s="1" t="s">
        <v>97</v>
      </c>
      <c r="D984" s="2">
        <v>2008</v>
      </c>
      <c r="E984" s="1">
        <v>0</v>
      </c>
    </row>
    <row r="985" spans="1:5" x14ac:dyDescent="0.35">
      <c r="A985" s="1" t="s">
        <v>129</v>
      </c>
      <c r="B985" s="1" t="s">
        <v>101</v>
      </c>
      <c r="C985" s="1" t="s">
        <v>97</v>
      </c>
      <c r="D985" s="2">
        <v>2017</v>
      </c>
      <c r="E985" s="1">
        <v>0</v>
      </c>
    </row>
    <row r="986" spans="1:5" x14ac:dyDescent="0.35">
      <c r="A986" s="1" t="s">
        <v>129</v>
      </c>
      <c r="B986" s="1" t="s">
        <v>101</v>
      </c>
      <c r="C986" s="1" t="s">
        <v>98</v>
      </c>
      <c r="D986" s="2">
        <v>2008</v>
      </c>
      <c r="E986" s="1">
        <v>0</v>
      </c>
    </row>
    <row r="987" spans="1:5" x14ac:dyDescent="0.35">
      <c r="A987" s="1" t="s">
        <v>129</v>
      </c>
      <c r="B987" s="1" t="s">
        <v>101</v>
      </c>
      <c r="C987" s="1" t="s">
        <v>98</v>
      </c>
      <c r="D987" s="2">
        <v>2017</v>
      </c>
      <c r="E987" s="1">
        <v>0</v>
      </c>
    </row>
    <row r="988" spans="1:5" x14ac:dyDescent="0.35">
      <c r="A988" s="1" t="s">
        <v>129</v>
      </c>
      <c r="B988" s="1" t="s">
        <v>101</v>
      </c>
      <c r="C988" s="1" t="s">
        <v>99</v>
      </c>
      <c r="D988" s="2">
        <v>2008</v>
      </c>
      <c r="E988" s="1">
        <v>0</v>
      </c>
    </row>
    <row r="989" spans="1:5" x14ac:dyDescent="0.35">
      <c r="A989" s="1" t="s">
        <v>129</v>
      </c>
      <c r="B989" s="1" t="s">
        <v>101</v>
      </c>
      <c r="C989" s="1" t="s">
        <v>99</v>
      </c>
      <c r="D989" s="2">
        <v>2017</v>
      </c>
      <c r="E989" s="1">
        <v>0</v>
      </c>
    </row>
    <row r="990" spans="1:5" x14ac:dyDescent="0.35">
      <c r="A990" s="1" t="s">
        <v>129</v>
      </c>
      <c r="B990" s="1" t="s">
        <v>101</v>
      </c>
      <c r="C990" s="1" t="s">
        <v>100</v>
      </c>
      <c r="D990" s="2">
        <v>2008</v>
      </c>
      <c r="E990" s="1">
        <v>0</v>
      </c>
    </row>
    <row r="991" spans="1:5" x14ac:dyDescent="0.35">
      <c r="A991" s="1" t="s">
        <v>129</v>
      </c>
      <c r="B991" s="1" t="s">
        <v>101</v>
      </c>
      <c r="C991" s="1" t="s">
        <v>100</v>
      </c>
      <c r="D991" s="2">
        <v>2017</v>
      </c>
      <c r="E991" s="1">
        <v>0</v>
      </c>
    </row>
    <row r="992" spans="1:5" x14ac:dyDescent="0.35">
      <c r="A992" s="1" t="s">
        <v>129</v>
      </c>
      <c r="B992" s="1" t="s">
        <v>102</v>
      </c>
      <c r="C992" s="1" t="s">
        <v>2</v>
      </c>
      <c r="D992" s="2">
        <v>2008</v>
      </c>
      <c r="E992" s="1">
        <v>431</v>
      </c>
    </row>
    <row r="993" spans="1:5" x14ac:dyDescent="0.35">
      <c r="A993" s="1" t="s">
        <v>129</v>
      </c>
      <c r="B993" s="1" t="s">
        <v>102</v>
      </c>
      <c r="C993" s="1" t="s">
        <v>2</v>
      </c>
      <c r="D993" s="2">
        <v>2017</v>
      </c>
      <c r="E993" s="1">
        <v>198</v>
      </c>
    </row>
    <row r="994" spans="1:5" x14ac:dyDescent="0.35">
      <c r="A994" s="1" t="s">
        <v>129</v>
      </c>
      <c r="B994" s="1" t="s">
        <v>102</v>
      </c>
      <c r="C994" s="1" t="s">
        <v>3</v>
      </c>
      <c r="D994" s="2">
        <v>2008</v>
      </c>
      <c r="E994" s="1">
        <v>258</v>
      </c>
    </row>
    <row r="995" spans="1:5" x14ac:dyDescent="0.35">
      <c r="A995" s="1" t="s">
        <v>129</v>
      </c>
      <c r="B995" s="1" t="s">
        <v>102</v>
      </c>
      <c r="C995" s="1" t="s">
        <v>3</v>
      </c>
      <c r="D995" s="2">
        <v>2017</v>
      </c>
      <c r="E995" s="1">
        <v>86</v>
      </c>
    </row>
    <row r="996" spans="1:5" x14ac:dyDescent="0.35">
      <c r="A996" s="1" t="s">
        <v>129</v>
      </c>
      <c r="B996" s="1" t="s">
        <v>102</v>
      </c>
      <c r="C996" s="1" t="s">
        <v>4</v>
      </c>
      <c r="D996" s="2">
        <v>2008</v>
      </c>
      <c r="E996" s="1">
        <v>10</v>
      </c>
    </row>
    <row r="997" spans="1:5" x14ac:dyDescent="0.35">
      <c r="A997" s="1" t="s">
        <v>129</v>
      </c>
      <c r="B997" s="1" t="s">
        <v>102</v>
      </c>
      <c r="C997" s="1" t="s">
        <v>4</v>
      </c>
      <c r="D997" s="2">
        <v>2017</v>
      </c>
      <c r="E997" s="1">
        <v>0</v>
      </c>
    </row>
    <row r="998" spans="1:5" x14ac:dyDescent="0.35">
      <c r="A998" s="1" t="s">
        <v>129</v>
      </c>
      <c r="B998" s="1" t="s">
        <v>102</v>
      </c>
      <c r="C998" s="1" t="s">
        <v>5</v>
      </c>
      <c r="D998" s="2">
        <v>2008</v>
      </c>
      <c r="E998" s="1">
        <v>4</v>
      </c>
    </row>
    <row r="999" spans="1:5" x14ac:dyDescent="0.35">
      <c r="A999" s="1" t="s">
        <v>129</v>
      </c>
      <c r="B999" s="1" t="s">
        <v>102</v>
      </c>
      <c r="C999" s="1" t="s">
        <v>5</v>
      </c>
      <c r="D999" s="2">
        <v>2017</v>
      </c>
      <c r="E999" s="1">
        <v>0</v>
      </c>
    </row>
    <row r="1000" spans="1:5" x14ac:dyDescent="0.35">
      <c r="A1000" s="1" t="s">
        <v>129</v>
      </c>
      <c r="B1000" s="1" t="s">
        <v>102</v>
      </c>
      <c r="C1000" s="1" t="s">
        <v>6</v>
      </c>
      <c r="D1000" s="2">
        <v>2008</v>
      </c>
      <c r="E1000" s="1">
        <v>0</v>
      </c>
    </row>
    <row r="1001" spans="1:5" x14ac:dyDescent="0.35">
      <c r="A1001" s="1" t="s">
        <v>129</v>
      </c>
      <c r="B1001" s="1" t="s">
        <v>102</v>
      </c>
      <c r="C1001" s="1" t="s">
        <v>6</v>
      </c>
      <c r="D1001" s="2">
        <v>2017</v>
      </c>
      <c r="E1001" s="1">
        <v>0</v>
      </c>
    </row>
    <row r="1002" spans="1:5" x14ac:dyDescent="0.35">
      <c r="A1002" s="1" t="s">
        <v>129</v>
      </c>
      <c r="B1002" s="1" t="s">
        <v>102</v>
      </c>
      <c r="C1002" s="1" t="s">
        <v>7</v>
      </c>
      <c r="D1002" s="2">
        <v>2008</v>
      </c>
      <c r="E1002" s="1">
        <v>4</v>
      </c>
    </row>
    <row r="1003" spans="1:5" x14ac:dyDescent="0.35">
      <c r="A1003" s="1" t="s">
        <v>129</v>
      </c>
      <c r="B1003" s="1" t="s">
        <v>102</v>
      </c>
      <c r="C1003" s="1" t="s">
        <v>7</v>
      </c>
      <c r="D1003" s="2">
        <v>2017</v>
      </c>
      <c r="E1003" s="1">
        <v>0</v>
      </c>
    </row>
    <row r="1004" spans="1:5" x14ac:dyDescent="0.35">
      <c r="A1004" s="1" t="s">
        <v>129</v>
      </c>
      <c r="B1004" s="1" t="s">
        <v>102</v>
      </c>
      <c r="C1004" s="1" t="s">
        <v>8</v>
      </c>
      <c r="D1004" s="2">
        <v>2008</v>
      </c>
      <c r="E1004" s="1">
        <v>0</v>
      </c>
    </row>
    <row r="1005" spans="1:5" x14ac:dyDescent="0.35">
      <c r="A1005" s="1" t="s">
        <v>129</v>
      </c>
      <c r="B1005" s="1" t="s">
        <v>102</v>
      </c>
      <c r="C1005" s="1" t="s">
        <v>8</v>
      </c>
      <c r="D1005" s="2">
        <v>2017</v>
      </c>
      <c r="E1005" s="1">
        <v>0</v>
      </c>
    </row>
    <row r="1006" spans="1:5" x14ac:dyDescent="0.35">
      <c r="A1006" s="1" t="s">
        <v>129</v>
      </c>
      <c r="B1006" s="1" t="s">
        <v>102</v>
      </c>
      <c r="C1006" s="1" t="s">
        <v>9</v>
      </c>
      <c r="D1006" s="2">
        <v>2008</v>
      </c>
      <c r="E1006" s="1">
        <v>1</v>
      </c>
    </row>
    <row r="1007" spans="1:5" x14ac:dyDescent="0.35">
      <c r="A1007" s="1" t="s">
        <v>129</v>
      </c>
      <c r="B1007" s="1" t="s">
        <v>102</v>
      </c>
      <c r="C1007" s="1" t="s">
        <v>9</v>
      </c>
      <c r="D1007" s="2">
        <v>2017</v>
      </c>
      <c r="E1007" s="1">
        <v>0</v>
      </c>
    </row>
    <row r="1008" spans="1:5" x14ac:dyDescent="0.35">
      <c r="A1008" s="1" t="s">
        <v>129</v>
      </c>
      <c r="B1008" s="1" t="s">
        <v>102</v>
      </c>
      <c r="C1008" s="1" t="s">
        <v>10</v>
      </c>
      <c r="D1008" s="2">
        <v>2008</v>
      </c>
      <c r="E1008" s="1">
        <v>17</v>
      </c>
    </row>
    <row r="1009" spans="1:5" x14ac:dyDescent="0.35">
      <c r="A1009" s="1" t="s">
        <v>129</v>
      </c>
      <c r="B1009" s="1" t="s">
        <v>102</v>
      </c>
      <c r="C1009" s="1" t="s">
        <v>10</v>
      </c>
      <c r="D1009" s="2">
        <v>2017</v>
      </c>
      <c r="E1009" s="1">
        <v>21</v>
      </c>
    </row>
    <row r="1010" spans="1:5" x14ac:dyDescent="0.35">
      <c r="A1010" s="1" t="s">
        <v>129</v>
      </c>
      <c r="B1010" s="1" t="s">
        <v>102</v>
      </c>
      <c r="C1010" s="1" t="s">
        <v>11</v>
      </c>
      <c r="D1010" s="2">
        <v>2008</v>
      </c>
      <c r="E1010" s="1">
        <v>0</v>
      </c>
    </row>
    <row r="1011" spans="1:5" x14ac:dyDescent="0.35">
      <c r="A1011" s="1" t="s">
        <v>129</v>
      </c>
      <c r="B1011" s="1" t="s">
        <v>102</v>
      </c>
      <c r="C1011" s="1" t="s">
        <v>11</v>
      </c>
      <c r="D1011" s="2">
        <v>2017</v>
      </c>
      <c r="E1011" s="1">
        <v>0</v>
      </c>
    </row>
    <row r="1012" spans="1:5" x14ac:dyDescent="0.35">
      <c r="A1012" s="1" t="s">
        <v>129</v>
      </c>
      <c r="B1012" s="1" t="s">
        <v>102</v>
      </c>
      <c r="C1012" s="1" t="s">
        <v>12</v>
      </c>
      <c r="D1012" s="2">
        <v>2008</v>
      </c>
      <c r="E1012" s="1">
        <v>0</v>
      </c>
    </row>
    <row r="1013" spans="1:5" x14ac:dyDescent="0.35">
      <c r="A1013" s="1" t="s">
        <v>129</v>
      </c>
      <c r="B1013" s="1" t="s">
        <v>102</v>
      </c>
      <c r="C1013" s="1" t="s">
        <v>12</v>
      </c>
      <c r="D1013" s="2">
        <v>2017</v>
      </c>
      <c r="E1013" s="1">
        <v>0</v>
      </c>
    </row>
    <row r="1014" spans="1:5" x14ac:dyDescent="0.35">
      <c r="A1014" s="1" t="s">
        <v>129</v>
      </c>
      <c r="B1014" s="1" t="s">
        <v>102</v>
      </c>
      <c r="C1014" s="1" t="s">
        <v>13</v>
      </c>
      <c r="D1014" s="2">
        <v>2008</v>
      </c>
      <c r="E1014" s="1">
        <v>0</v>
      </c>
    </row>
    <row r="1015" spans="1:5" x14ac:dyDescent="0.35">
      <c r="A1015" s="1" t="s">
        <v>129</v>
      </c>
      <c r="B1015" s="1" t="s">
        <v>102</v>
      </c>
      <c r="C1015" s="1" t="s">
        <v>13</v>
      </c>
      <c r="D1015" s="2">
        <v>2017</v>
      </c>
      <c r="E1015" s="1">
        <v>0</v>
      </c>
    </row>
    <row r="1016" spans="1:5" x14ac:dyDescent="0.35">
      <c r="A1016" s="1" t="s">
        <v>129</v>
      </c>
      <c r="B1016" s="1" t="s">
        <v>102</v>
      </c>
      <c r="C1016" s="1" t="s">
        <v>14</v>
      </c>
      <c r="D1016" s="2">
        <v>2008</v>
      </c>
      <c r="E1016" s="1">
        <v>0</v>
      </c>
    </row>
    <row r="1017" spans="1:5" x14ac:dyDescent="0.35">
      <c r="A1017" s="1" t="s">
        <v>129</v>
      </c>
      <c r="B1017" s="1" t="s">
        <v>102</v>
      </c>
      <c r="C1017" s="1" t="s">
        <v>14</v>
      </c>
      <c r="D1017" s="2">
        <v>2017</v>
      </c>
      <c r="E1017" s="1">
        <v>0</v>
      </c>
    </row>
    <row r="1018" spans="1:5" x14ac:dyDescent="0.35">
      <c r="A1018" s="1" t="s">
        <v>129</v>
      </c>
      <c r="B1018" s="1" t="s">
        <v>102</v>
      </c>
      <c r="C1018" s="1" t="s">
        <v>15</v>
      </c>
      <c r="D1018" s="2">
        <v>2008</v>
      </c>
      <c r="E1018" s="1">
        <v>0</v>
      </c>
    </row>
    <row r="1019" spans="1:5" x14ac:dyDescent="0.35">
      <c r="A1019" s="1" t="s">
        <v>129</v>
      </c>
      <c r="B1019" s="1" t="s">
        <v>102</v>
      </c>
      <c r="C1019" s="1" t="s">
        <v>15</v>
      </c>
      <c r="D1019" s="2">
        <v>2017</v>
      </c>
      <c r="E1019" s="1">
        <v>0</v>
      </c>
    </row>
    <row r="1020" spans="1:5" x14ac:dyDescent="0.35">
      <c r="A1020" s="1" t="s">
        <v>129</v>
      </c>
      <c r="B1020" s="1" t="s">
        <v>102</v>
      </c>
      <c r="C1020" s="1" t="s">
        <v>16</v>
      </c>
      <c r="D1020" s="2">
        <v>2008</v>
      </c>
      <c r="E1020" s="1">
        <v>0</v>
      </c>
    </row>
    <row r="1021" spans="1:5" x14ac:dyDescent="0.35">
      <c r="A1021" s="1" t="s">
        <v>129</v>
      </c>
      <c r="B1021" s="1" t="s">
        <v>102</v>
      </c>
      <c r="C1021" s="1" t="s">
        <v>16</v>
      </c>
      <c r="D1021" s="2">
        <v>2017</v>
      </c>
      <c r="E1021" s="1">
        <v>0</v>
      </c>
    </row>
    <row r="1022" spans="1:5" x14ac:dyDescent="0.35">
      <c r="A1022" s="1" t="s">
        <v>129</v>
      </c>
      <c r="B1022" s="1" t="s">
        <v>102</v>
      </c>
      <c r="C1022" s="1" t="s">
        <v>17</v>
      </c>
      <c r="D1022" s="2">
        <v>2008</v>
      </c>
      <c r="E1022" s="1">
        <v>17</v>
      </c>
    </row>
    <row r="1023" spans="1:5" x14ac:dyDescent="0.35">
      <c r="A1023" s="1" t="s">
        <v>129</v>
      </c>
      <c r="B1023" s="1" t="s">
        <v>102</v>
      </c>
      <c r="C1023" s="1" t="s">
        <v>17</v>
      </c>
      <c r="D1023" s="2">
        <v>2017</v>
      </c>
      <c r="E1023" s="1">
        <v>26</v>
      </c>
    </row>
    <row r="1024" spans="1:5" x14ac:dyDescent="0.35">
      <c r="A1024" s="1" t="s">
        <v>129</v>
      </c>
      <c r="B1024" s="1" t="s">
        <v>102</v>
      </c>
      <c r="C1024" s="1" t="s">
        <v>18</v>
      </c>
      <c r="D1024" s="2">
        <v>2008</v>
      </c>
      <c r="E1024" s="1">
        <v>0</v>
      </c>
    </row>
    <row r="1025" spans="1:5" x14ac:dyDescent="0.35">
      <c r="A1025" s="1" t="s">
        <v>129</v>
      </c>
      <c r="B1025" s="1" t="s">
        <v>102</v>
      </c>
      <c r="C1025" s="1" t="s">
        <v>18</v>
      </c>
      <c r="D1025" s="2">
        <v>2017</v>
      </c>
      <c r="E1025" s="1">
        <v>0</v>
      </c>
    </row>
    <row r="1026" spans="1:5" x14ac:dyDescent="0.35">
      <c r="A1026" s="1" t="s">
        <v>129</v>
      </c>
      <c r="B1026" s="1" t="s">
        <v>102</v>
      </c>
      <c r="C1026" s="1" t="s">
        <v>19</v>
      </c>
      <c r="D1026" s="2">
        <v>2008</v>
      </c>
      <c r="E1026" s="1">
        <v>0</v>
      </c>
    </row>
    <row r="1027" spans="1:5" x14ac:dyDescent="0.35">
      <c r="A1027" s="1" t="s">
        <v>129</v>
      </c>
      <c r="B1027" s="1" t="s">
        <v>102</v>
      </c>
      <c r="C1027" s="1" t="s">
        <v>19</v>
      </c>
      <c r="D1027" s="2">
        <v>2017</v>
      </c>
      <c r="E1027" s="1">
        <v>0</v>
      </c>
    </row>
    <row r="1028" spans="1:5" x14ac:dyDescent="0.35">
      <c r="A1028" s="1" t="s">
        <v>129</v>
      </c>
      <c r="B1028" s="1" t="s">
        <v>102</v>
      </c>
      <c r="C1028" s="1" t="s">
        <v>20</v>
      </c>
      <c r="D1028" s="2">
        <v>2008</v>
      </c>
      <c r="E1028" s="1">
        <v>0</v>
      </c>
    </row>
    <row r="1029" spans="1:5" x14ac:dyDescent="0.35">
      <c r="A1029" s="1" t="s">
        <v>129</v>
      </c>
      <c r="B1029" s="1" t="s">
        <v>102</v>
      </c>
      <c r="C1029" s="1" t="s">
        <v>20</v>
      </c>
      <c r="D1029" s="2">
        <v>2017</v>
      </c>
      <c r="E1029" s="1">
        <v>0</v>
      </c>
    </row>
    <row r="1030" spans="1:5" x14ac:dyDescent="0.35">
      <c r="A1030" s="1" t="s">
        <v>129</v>
      </c>
      <c r="B1030" s="1" t="s">
        <v>102</v>
      </c>
      <c r="C1030" s="1" t="s">
        <v>21</v>
      </c>
      <c r="D1030" s="2">
        <v>2008</v>
      </c>
      <c r="E1030" s="1">
        <v>0</v>
      </c>
    </row>
    <row r="1031" spans="1:5" x14ac:dyDescent="0.35">
      <c r="A1031" s="1" t="s">
        <v>129</v>
      </c>
      <c r="B1031" s="1" t="s">
        <v>102</v>
      </c>
      <c r="C1031" s="1" t="s">
        <v>21</v>
      </c>
      <c r="D1031" s="2">
        <v>2017</v>
      </c>
      <c r="E1031" s="1">
        <v>0</v>
      </c>
    </row>
    <row r="1032" spans="1:5" x14ac:dyDescent="0.35">
      <c r="A1032" s="1" t="s">
        <v>129</v>
      </c>
      <c r="B1032" s="1" t="s">
        <v>102</v>
      </c>
      <c r="C1032" s="1" t="s">
        <v>22</v>
      </c>
      <c r="D1032" s="2">
        <v>2008</v>
      </c>
      <c r="E1032" s="1">
        <v>2</v>
      </c>
    </row>
    <row r="1033" spans="1:5" x14ac:dyDescent="0.35">
      <c r="A1033" s="1" t="s">
        <v>129</v>
      </c>
      <c r="B1033" s="1" t="s">
        <v>102</v>
      </c>
      <c r="C1033" s="1" t="s">
        <v>22</v>
      </c>
      <c r="D1033" s="2">
        <v>2017</v>
      </c>
      <c r="E1033" s="1">
        <v>0</v>
      </c>
    </row>
    <row r="1034" spans="1:5" x14ac:dyDescent="0.35">
      <c r="A1034" s="1" t="s">
        <v>129</v>
      </c>
      <c r="B1034" s="1" t="s">
        <v>102</v>
      </c>
      <c r="C1034" s="1" t="s">
        <v>23</v>
      </c>
      <c r="D1034" s="2">
        <v>2008</v>
      </c>
      <c r="E1034" s="1">
        <v>0</v>
      </c>
    </row>
    <row r="1035" spans="1:5" x14ac:dyDescent="0.35">
      <c r="A1035" s="1" t="s">
        <v>129</v>
      </c>
      <c r="B1035" s="1" t="s">
        <v>102</v>
      </c>
      <c r="C1035" s="1" t="s">
        <v>23</v>
      </c>
      <c r="D1035" s="2">
        <v>2017</v>
      </c>
      <c r="E1035" s="1">
        <v>0</v>
      </c>
    </row>
    <row r="1036" spans="1:5" x14ac:dyDescent="0.35">
      <c r="A1036" s="1" t="s">
        <v>129</v>
      </c>
      <c r="B1036" s="1" t="s">
        <v>102</v>
      </c>
      <c r="C1036" s="1" t="s">
        <v>24</v>
      </c>
      <c r="D1036" s="2">
        <v>2008</v>
      </c>
      <c r="E1036" s="1">
        <v>0</v>
      </c>
    </row>
    <row r="1037" spans="1:5" x14ac:dyDescent="0.35">
      <c r="A1037" s="1" t="s">
        <v>129</v>
      </c>
      <c r="B1037" s="1" t="s">
        <v>102</v>
      </c>
      <c r="C1037" s="1" t="s">
        <v>24</v>
      </c>
      <c r="D1037" s="2">
        <v>2017</v>
      </c>
      <c r="E1037" s="1">
        <v>0</v>
      </c>
    </row>
    <row r="1038" spans="1:5" x14ac:dyDescent="0.35">
      <c r="A1038" s="1" t="s">
        <v>129</v>
      </c>
      <c r="B1038" s="1" t="s">
        <v>102</v>
      </c>
      <c r="C1038" s="1" t="s">
        <v>25</v>
      </c>
      <c r="D1038" s="2">
        <v>2008</v>
      </c>
      <c r="E1038" s="1">
        <v>2</v>
      </c>
    </row>
    <row r="1039" spans="1:5" x14ac:dyDescent="0.35">
      <c r="A1039" s="1" t="s">
        <v>129</v>
      </c>
      <c r="B1039" s="1" t="s">
        <v>102</v>
      </c>
      <c r="C1039" s="1" t="s">
        <v>25</v>
      </c>
      <c r="D1039" s="2">
        <v>2017</v>
      </c>
      <c r="E1039" s="1">
        <v>0</v>
      </c>
    </row>
    <row r="1040" spans="1:5" x14ac:dyDescent="0.35">
      <c r="A1040" s="1" t="s">
        <v>129</v>
      </c>
      <c r="B1040" s="1" t="s">
        <v>102</v>
      </c>
      <c r="C1040" s="1" t="s">
        <v>26</v>
      </c>
      <c r="D1040" s="2">
        <v>2008</v>
      </c>
      <c r="E1040" s="1">
        <v>0</v>
      </c>
    </row>
    <row r="1041" spans="1:5" x14ac:dyDescent="0.35">
      <c r="A1041" s="1" t="s">
        <v>129</v>
      </c>
      <c r="B1041" s="1" t="s">
        <v>102</v>
      </c>
      <c r="C1041" s="1" t="s">
        <v>26</v>
      </c>
      <c r="D1041" s="2">
        <v>2017</v>
      </c>
      <c r="E1041" s="1">
        <v>0</v>
      </c>
    </row>
    <row r="1042" spans="1:5" x14ac:dyDescent="0.35">
      <c r="A1042" s="1" t="s">
        <v>129</v>
      </c>
      <c r="B1042" s="1" t="s">
        <v>102</v>
      </c>
      <c r="C1042" s="1" t="s">
        <v>27</v>
      </c>
      <c r="D1042" s="2">
        <v>2008</v>
      </c>
      <c r="E1042" s="1">
        <v>0</v>
      </c>
    </row>
    <row r="1043" spans="1:5" x14ac:dyDescent="0.35">
      <c r="A1043" s="1" t="s">
        <v>129</v>
      </c>
      <c r="B1043" s="1" t="s">
        <v>102</v>
      </c>
      <c r="C1043" s="1" t="s">
        <v>27</v>
      </c>
      <c r="D1043" s="2">
        <v>2017</v>
      </c>
      <c r="E1043" s="1">
        <v>0</v>
      </c>
    </row>
    <row r="1044" spans="1:5" x14ac:dyDescent="0.35">
      <c r="A1044" s="1" t="s">
        <v>129</v>
      </c>
      <c r="B1044" s="1" t="s">
        <v>102</v>
      </c>
      <c r="C1044" s="1" t="s">
        <v>28</v>
      </c>
      <c r="D1044" s="2">
        <v>2008</v>
      </c>
      <c r="E1044" s="1">
        <v>0</v>
      </c>
    </row>
    <row r="1045" spans="1:5" x14ac:dyDescent="0.35">
      <c r="A1045" s="1" t="s">
        <v>129</v>
      </c>
      <c r="B1045" s="1" t="s">
        <v>102</v>
      </c>
      <c r="C1045" s="1" t="s">
        <v>28</v>
      </c>
      <c r="D1045" s="2">
        <v>2017</v>
      </c>
      <c r="E1045" s="1">
        <v>0</v>
      </c>
    </row>
    <row r="1046" spans="1:5" x14ac:dyDescent="0.35">
      <c r="A1046" s="1" t="s">
        <v>129</v>
      </c>
      <c r="B1046" s="1" t="s">
        <v>102</v>
      </c>
      <c r="C1046" s="1" t="s">
        <v>29</v>
      </c>
      <c r="D1046" s="2">
        <v>2008</v>
      </c>
      <c r="E1046" s="1">
        <v>0</v>
      </c>
    </row>
    <row r="1047" spans="1:5" x14ac:dyDescent="0.35">
      <c r="A1047" s="1" t="s">
        <v>129</v>
      </c>
      <c r="B1047" s="1" t="s">
        <v>102</v>
      </c>
      <c r="C1047" s="1" t="s">
        <v>29</v>
      </c>
      <c r="D1047" s="2">
        <v>2017</v>
      </c>
      <c r="E1047" s="1">
        <v>0</v>
      </c>
    </row>
    <row r="1048" spans="1:5" x14ac:dyDescent="0.35">
      <c r="A1048" s="1" t="s">
        <v>129</v>
      </c>
      <c r="B1048" s="1" t="s">
        <v>102</v>
      </c>
      <c r="C1048" s="1" t="s">
        <v>30</v>
      </c>
      <c r="D1048" s="2">
        <v>2008</v>
      </c>
      <c r="E1048" s="1">
        <v>4</v>
      </c>
    </row>
    <row r="1049" spans="1:5" x14ac:dyDescent="0.35">
      <c r="A1049" s="1" t="s">
        <v>129</v>
      </c>
      <c r="B1049" s="1" t="s">
        <v>102</v>
      </c>
      <c r="C1049" s="1" t="s">
        <v>30</v>
      </c>
      <c r="D1049" s="2">
        <v>2017</v>
      </c>
      <c r="E1049" s="1">
        <v>4</v>
      </c>
    </row>
    <row r="1050" spans="1:5" x14ac:dyDescent="0.35">
      <c r="A1050" s="1" t="s">
        <v>129</v>
      </c>
      <c r="B1050" s="1" t="s">
        <v>102</v>
      </c>
      <c r="C1050" s="1" t="s">
        <v>31</v>
      </c>
      <c r="D1050" s="2">
        <v>2008</v>
      </c>
      <c r="E1050" s="1">
        <v>0</v>
      </c>
    </row>
    <row r="1051" spans="1:5" x14ac:dyDescent="0.35">
      <c r="A1051" s="1" t="s">
        <v>129</v>
      </c>
      <c r="B1051" s="1" t="s">
        <v>102</v>
      </c>
      <c r="C1051" s="1" t="s">
        <v>31</v>
      </c>
      <c r="D1051" s="2">
        <v>2017</v>
      </c>
      <c r="E1051" s="1">
        <v>0</v>
      </c>
    </row>
    <row r="1052" spans="1:5" x14ac:dyDescent="0.35">
      <c r="A1052" s="1" t="s">
        <v>129</v>
      </c>
      <c r="B1052" s="1" t="s">
        <v>102</v>
      </c>
      <c r="C1052" s="1" t="s">
        <v>32</v>
      </c>
      <c r="D1052" s="2">
        <v>2008</v>
      </c>
      <c r="E1052" s="1">
        <v>0</v>
      </c>
    </row>
    <row r="1053" spans="1:5" x14ac:dyDescent="0.35">
      <c r="A1053" s="1" t="s">
        <v>129</v>
      </c>
      <c r="B1053" s="1" t="s">
        <v>102</v>
      </c>
      <c r="C1053" s="1" t="s">
        <v>32</v>
      </c>
      <c r="D1053" s="2">
        <v>2017</v>
      </c>
      <c r="E1053" s="1">
        <v>0</v>
      </c>
    </row>
    <row r="1054" spans="1:5" x14ac:dyDescent="0.35">
      <c r="A1054" s="1" t="s">
        <v>129</v>
      </c>
      <c r="B1054" s="1" t="s">
        <v>102</v>
      </c>
      <c r="C1054" s="1" t="s">
        <v>33</v>
      </c>
      <c r="D1054" s="2">
        <v>2008</v>
      </c>
      <c r="E1054" s="1">
        <v>3</v>
      </c>
    </row>
    <row r="1055" spans="1:5" x14ac:dyDescent="0.35">
      <c r="A1055" s="1" t="s">
        <v>129</v>
      </c>
      <c r="B1055" s="1" t="s">
        <v>102</v>
      </c>
      <c r="C1055" s="1" t="s">
        <v>33</v>
      </c>
      <c r="D1055" s="2">
        <v>2017</v>
      </c>
      <c r="E1055" s="1">
        <v>0</v>
      </c>
    </row>
    <row r="1056" spans="1:5" x14ac:dyDescent="0.35">
      <c r="A1056" s="1" t="s">
        <v>129</v>
      </c>
      <c r="B1056" s="1" t="s">
        <v>102</v>
      </c>
      <c r="C1056" s="1" t="s">
        <v>34</v>
      </c>
      <c r="D1056" s="2">
        <v>2008</v>
      </c>
      <c r="E1056" s="1">
        <v>0</v>
      </c>
    </row>
    <row r="1057" spans="1:5" x14ac:dyDescent="0.35">
      <c r="A1057" s="1" t="s">
        <v>129</v>
      </c>
      <c r="B1057" s="1" t="s">
        <v>102</v>
      </c>
      <c r="C1057" s="1" t="s">
        <v>34</v>
      </c>
      <c r="D1057" s="2">
        <v>2017</v>
      </c>
      <c r="E1057" s="1">
        <v>0</v>
      </c>
    </row>
    <row r="1058" spans="1:5" x14ac:dyDescent="0.35">
      <c r="A1058" s="1" t="s">
        <v>129</v>
      </c>
      <c r="B1058" s="1" t="s">
        <v>102</v>
      </c>
      <c r="C1058" s="1" t="s">
        <v>35</v>
      </c>
      <c r="D1058" s="2">
        <v>2008</v>
      </c>
      <c r="E1058" s="1">
        <v>1</v>
      </c>
    </row>
    <row r="1059" spans="1:5" x14ac:dyDescent="0.35">
      <c r="A1059" s="1" t="s">
        <v>129</v>
      </c>
      <c r="B1059" s="1" t="s">
        <v>102</v>
      </c>
      <c r="C1059" s="1" t="s">
        <v>35</v>
      </c>
      <c r="D1059" s="2">
        <v>2017</v>
      </c>
      <c r="E1059" s="1">
        <v>0</v>
      </c>
    </row>
    <row r="1060" spans="1:5" x14ac:dyDescent="0.35">
      <c r="A1060" s="1" t="s">
        <v>129</v>
      </c>
      <c r="B1060" s="1" t="s">
        <v>102</v>
      </c>
      <c r="C1060" s="1" t="s">
        <v>36</v>
      </c>
      <c r="D1060" s="2">
        <v>2008</v>
      </c>
      <c r="E1060" s="1">
        <v>0</v>
      </c>
    </row>
    <row r="1061" spans="1:5" x14ac:dyDescent="0.35">
      <c r="A1061" s="1" t="s">
        <v>129</v>
      </c>
      <c r="B1061" s="1" t="s">
        <v>102</v>
      </c>
      <c r="C1061" s="1" t="s">
        <v>36</v>
      </c>
      <c r="D1061" s="2">
        <v>2017</v>
      </c>
      <c r="E1061" s="1">
        <v>0</v>
      </c>
    </row>
    <row r="1062" spans="1:5" x14ac:dyDescent="0.35">
      <c r="A1062" s="1" t="s">
        <v>129</v>
      </c>
      <c r="B1062" s="1" t="s">
        <v>102</v>
      </c>
      <c r="C1062" s="1" t="s">
        <v>37</v>
      </c>
      <c r="D1062" s="2">
        <v>2008</v>
      </c>
      <c r="E1062" s="1">
        <v>7</v>
      </c>
    </row>
    <row r="1063" spans="1:5" x14ac:dyDescent="0.35">
      <c r="A1063" s="1" t="s">
        <v>129</v>
      </c>
      <c r="B1063" s="1" t="s">
        <v>102</v>
      </c>
      <c r="C1063" s="1" t="s">
        <v>37</v>
      </c>
      <c r="D1063" s="2">
        <v>2017</v>
      </c>
      <c r="E1063" s="1">
        <v>0</v>
      </c>
    </row>
    <row r="1064" spans="1:5" x14ac:dyDescent="0.35">
      <c r="A1064" s="1" t="s">
        <v>129</v>
      </c>
      <c r="B1064" s="1" t="s">
        <v>102</v>
      </c>
      <c r="C1064" s="1" t="s">
        <v>38</v>
      </c>
      <c r="D1064" s="2">
        <v>2008</v>
      </c>
      <c r="E1064" s="1">
        <v>0</v>
      </c>
    </row>
    <row r="1065" spans="1:5" x14ac:dyDescent="0.35">
      <c r="A1065" s="1" t="s">
        <v>129</v>
      </c>
      <c r="B1065" s="1" t="s">
        <v>102</v>
      </c>
      <c r="C1065" s="1" t="s">
        <v>38</v>
      </c>
      <c r="D1065" s="2">
        <v>2017</v>
      </c>
      <c r="E1065" s="1">
        <v>2</v>
      </c>
    </row>
    <row r="1066" spans="1:5" x14ac:dyDescent="0.35">
      <c r="A1066" s="1" t="s">
        <v>129</v>
      </c>
      <c r="B1066" s="1" t="s">
        <v>102</v>
      </c>
      <c r="C1066" s="1" t="s">
        <v>39</v>
      </c>
      <c r="D1066" s="2">
        <v>2008</v>
      </c>
      <c r="E1066" s="1">
        <v>4</v>
      </c>
    </row>
    <row r="1067" spans="1:5" x14ac:dyDescent="0.35">
      <c r="A1067" s="1" t="s">
        <v>129</v>
      </c>
      <c r="B1067" s="1" t="s">
        <v>102</v>
      </c>
      <c r="C1067" s="1" t="s">
        <v>39</v>
      </c>
      <c r="D1067" s="2">
        <v>2017</v>
      </c>
      <c r="E1067" s="1">
        <v>6</v>
      </c>
    </row>
    <row r="1068" spans="1:5" x14ac:dyDescent="0.35">
      <c r="A1068" s="1" t="s">
        <v>129</v>
      </c>
      <c r="B1068" s="1" t="s">
        <v>102</v>
      </c>
      <c r="C1068" s="1" t="s">
        <v>40</v>
      </c>
      <c r="D1068" s="2">
        <v>2008</v>
      </c>
      <c r="E1068" s="1">
        <v>0</v>
      </c>
    </row>
    <row r="1069" spans="1:5" x14ac:dyDescent="0.35">
      <c r="A1069" s="1" t="s">
        <v>129</v>
      </c>
      <c r="B1069" s="1" t="s">
        <v>102</v>
      </c>
      <c r="C1069" s="1" t="s">
        <v>40</v>
      </c>
      <c r="D1069" s="2">
        <v>2017</v>
      </c>
      <c r="E1069" s="1">
        <v>0</v>
      </c>
    </row>
    <row r="1070" spans="1:5" x14ac:dyDescent="0.35">
      <c r="A1070" s="1" t="s">
        <v>129</v>
      </c>
      <c r="B1070" s="1" t="s">
        <v>102</v>
      </c>
      <c r="C1070" s="1" t="s">
        <v>41</v>
      </c>
      <c r="D1070" s="2">
        <v>2008</v>
      </c>
      <c r="E1070" s="1">
        <v>0</v>
      </c>
    </row>
    <row r="1071" spans="1:5" x14ac:dyDescent="0.35">
      <c r="A1071" s="1" t="s">
        <v>129</v>
      </c>
      <c r="B1071" s="1" t="s">
        <v>102</v>
      </c>
      <c r="C1071" s="1" t="s">
        <v>41</v>
      </c>
      <c r="D1071" s="2">
        <v>2017</v>
      </c>
      <c r="E1071" s="1">
        <v>0</v>
      </c>
    </row>
    <row r="1072" spans="1:5" x14ac:dyDescent="0.35">
      <c r="A1072" s="1" t="s">
        <v>129</v>
      </c>
      <c r="B1072" s="1" t="s">
        <v>102</v>
      </c>
      <c r="C1072" s="1" t="s">
        <v>42</v>
      </c>
      <c r="D1072" s="2">
        <v>2008</v>
      </c>
      <c r="E1072" s="1">
        <v>10</v>
      </c>
    </row>
    <row r="1073" spans="1:5" x14ac:dyDescent="0.35">
      <c r="A1073" s="1" t="s">
        <v>129</v>
      </c>
      <c r="B1073" s="1" t="s">
        <v>102</v>
      </c>
      <c r="C1073" s="1" t="s">
        <v>42</v>
      </c>
      <c r="D1073" s="2">
        <v>2017</v>
      </c>
      <c r="E1073" s="1">
        <v>0</v>
      </c>
    </row>
    <row r="1074" spans="1:5" x14ac:dyDescent="0.35">
      <c r="A1074" s="1" t="s">
        <v>129</v>
      </c>
      <c r="B1074" s="1" t="s">
        <v>102</v>
      </c>
      <c r="C1074" s="1" t="s">
        <v>43</v>
      </c>
      <c r="D1074" s="2">
        <v>2008</v>
      </c>
      <c r="E1074" s="1">
        <v>1</v>
      </c>
    </row>
    <row r="1075" spans="1:5" x14ac:dyDescent="0.35">
      <c r="A1075" s="1" t="s">
        <v>129</v>
      </c>
      <c r="B1075" s="1" t="s">
        <v>102</v>
      </c>
      <c r="C1075" s="1" t="s">
        <v>43</v>
      </c>
      <c r="D1075" s="2">
        <v>2017</v>
      </c>
      <c r="E1075" s="1">
        <v>0</v>
      </c>
    </row>
    <row r="1076" spans="1:5" x14ac:dyDescent="0.35">
      <c r="A1076" s="1" t="s">
        <v>129</v>
      </c>
      <c r="B1076" s="1" t="s">
        <v>102</v>
      </c>
      <c r="C1076" s="1" t="s">
        <v>44</v>
      </c>
      <c r="D1076" s="2">
        <v>2008</v>
      </c>
      <c r="E1076" s="1">
        <v>1</v>
      </c>
    </row>
    <row r="1077" spans="1:5" x14ac:dyDescent="0.35">
      <c r="A1077" s="1" t="s">
        <v>129</v>
      </c>
      <c r="B1077" s="1" t="s">
        <v>102</v>
      </c>
      <c r="C1077" s="1" t="s">
        <v>44</v>
      </c>
      <c r="D1077" s="2">
        <v>2017</v>
      </c>
      <c r="E1077" s="1">
        <v>0</v>
      </c>
    </row>
    <row r="1078" spans="1:5" x14ac:dyDescent="0.35">
      <c r="A1078" s="1" t="s">
        <v>129</v>
      </c>
      <c r="B1078" s="1" t="s">
        <v>102</v>
      </c>
      <c r="C1078" s="1" t="s">
        <v>45</v>
      </c>
      <c r="D1078" s="2">
        <v>2008</v>
      </c>
      <c r="E1078" s="1">
        <v>17</v>
      </c>
    </row>
    <row r="1079" spans="1:5" x14ac:dyDescent="0.35">
      <c r="A1079" s="1" t="s">
        <v>129</v>
      </c>
      <c r="B1079" s="1" t="s">
        <v>102</v>
      </c>
      <c r="C1079" s="1" t="s">
        <v>45</v>
      </c>
      <c r="D1079" s="2">
        <v>2017</v>
      </c>
      <c r="E1079" s="1">
        <v>7</v>
      </c>
    </row>
    <row r="1080" spans="1:5" x14ac:dyDescent="0.35">
      <c r="A1080" s="1" t="s">
        <v>129</v>
      </c>
      <c r="B1080" s="1" t="s">
        <v>102</v>
      </c>
      <c r="C1080" s="1" t="s">
        <v>46</v>
      </c>
      <c r="D1080" s="2">
        <v>2008</v>
      </c>
      <c r="E1080" s="1">
        <v>0</v>
      </c>
    </row>
    <row r="1081" spans="1:5" x14ac:dyDescent="0.35">
      <c r="A1081" s="1" t="s">
        <v>129</v>
      </c>
      <c r="B1081" s="1" t="s">
        <v>102</v>
      </c>
      <c r="C1081" s="1" t="s">
        <v>46</v>
      </c>
      <c r="D1081" s="2">
        <v>2017</v>
      </c>
      <c r="E1081" s="1">
        <v>0</v>
      </c>
    </row>
    <row r="1082" spans="1:5" x14ac:dyDescent="0.35">
      <c r="A1082" s="1" t="s">
        <v>129</v>
      </c>
      <c r="B1082" s="1" t="s">
        <v>102</v>
      </c>
      <c r="C1082" s="1" t="s">
        <v>47</v>
      </c>
      <c r="D1082" s="2">
        <v>2008</v>
      </c>
      <c r="E1082" s="1">
        <v>0</v>
      </c>
    </row>
    <row r="1083" spans="1:5" x14ac:dyDescent="0.35">
      <c r="A1083" s="1" t="s">
        <v>129</v>
      </c>
      <c r="B1083" s="1" t="s">
        <v>102</v>
      </c>
      <c r="C1083" s="1" t="s">
        <v>47</v>
      </c>
      <c r="D1083" s="2">
        <v>2017</v>
      </c>
      <c r="E1083" s="1">
        <v>0</v>
      </c>
    </row>
    <row r="1084" spans="1:5" x14ac:dyDescent="0.35">
      <c r="A1084" s="1" t="s">
        <v>129</v>
      </c>
      <c r="B1084" s="1" t="s">
        <v>102</v>
      </c>
      <c r="C1084" s="1" t="s">
        <v>48</v>
      </c>
      <c r="D1084" s="2">
        <v>2008</v>
      </c>
      <c r="E1084" s="1">
        <v>0</v>
      </c>
    </row>
    <row r="1085" spans="1:5" x14ac:dyDescent="0.35">
      <c r="A1085" s="1" t="s">
        <v>129</v>
      </c>
      <c r="B1085" s="1" t="s">
        <v>102</v>
      </c>
      <c r="C1085" s="1" t="s">
        <v>48</v>
      </c>
      <c r="D1085" s="2">
        <v>2017</v>
      </c>
      <c r="E1085" s="1">
        <v>0</v>
      </c>
    </row>
    <row r="1086" spans="1:5" x14ac:dyDescent="0.35">
      <c r="A1086" s="1" t="s">
        <v>129</v>
      </c>
      <c r="B1086" s="1" t="s">
        <v>102</v>
      </c>
      <c r="C1086" s="1" t="s">
        <v>49</v>
      </c>
      <c r="D1086" s="2">
        <v>2008</v>
      </c>
      <c r="E1086" s="1">
        <v>0</v>
      </c>
    </row>
    <row r="1087" spans="1:5" x14ac:dyDescent="0.35">
      <c r="A1087" s="1" t="s">
        <v>129</v>
      </c>
      <c r="B1087" s="1" t="s">
        <v>102</v>
      </c>
      <c r="C1087" s="1" t="s">
        <v>49</v>
      </c>
      <c r="D1087" s="2">
        <v>2017</v>
      </c>
      <c r="E1087" s="1">
        <v>0</v>
      </c>
    </row>
    <row r="1088" spans="1:5" x14ac:dyDescent="0.35">
      <c r="A1088" s="1" t="s">
        <v>129</v>
      </c>
      <c r="B1088" s="1" t="s">
        <v>102</v>
      </c>
      <c r="C1088" s="1" t="s">
        <v>50</v>
      </c>
      <c r="D1088" s="2">
        <v>2008</v>
      </c>
      <c r="E1088" s="1">
        <v>0</v>
      </c>
    </row>
    <row r="1089" spans="1:5" x14ac:dyDescent="0.35">
      <c r="A1089" s="1" t="s">
        <v>129</v>
      </c>
      <c r="B1089" s="1" t="s">
        <v>102</v>
      </c>
      <c r="C1089" s="1" t="s">
        <v>50</v>
      </c>
      <c r="D1089" s="2">
        <v>2017</v>
      </c>
      <c r="E1089" s="1">
        <v>0</v>
      </c>
    </row>
    <row r="1090" spans="1:5" x14ac:dyDescent="0.35">
      <c r="A1090" s="1" t="s">
        <v>129</v>
      </c>
      <c r="B1090" s="1" t="s">
        <v>102</v>
      </c>
      <c r="C1090" s="1" t="s">
        <v>51</v>
      </c>
      <c r="D1090" s="2">
        <v>2008</v>
      </c>
      <c r="E1090" s="1">
        <v>0</v>
      </c>
    </row>
    <row r="1091" spans="1:5" x14ac:dyDescent="0.35">
      <c r="A1091" s="1" t="s">
        <v>129</v>
      </c>
      <c r="B1091" s="1" t="s">
        <v>102</v>
      </c>
      <c r="C1091" s="1" t="s">
        <v>51</v>
      </c>
      <c r="D1091" s="2">
        <v>2017</v>
      </c>
      <c r="E1091" s="1">
        <v>0</v>
      </c>
    </row>
    <row r="1092" spans="1:5" x14ac:dyDescent="0.35">
      <c r="A1092" s="1" t="s">
        <v>129</v>
      </c>
      <c r="B1092" s="1" t="s">
        <v>102</v>
      </c>
      <c r="C1092" s="1" t="s">
        <v>52</v>
      </c>
      <c r="D1092" s="2">
        <v>2008</v>
      </c>
      <c r="E1092" s="1">
        <v>0</v>
      </c>
    </row>
    <row r="1093" spans="1:5" x14ac:dyDescent="0.35">
      <c r="A1093" s="1" t="s">
        <v>129</v>
      </c>
      <c r="B1093" s="1" t="s">
        <v>102</v>
      </c>
      <c r="C1093" s="1" t="s">
        <v>52</v>
      </c>
      <c r="D1093" s="2">
        <v>2017</v>
      </c>
      <c r="E1093" s="1">
        <v>0</v>
      </c>
    </row>
    <row r="1094" spans="1:5" x14ac:dyDescent="0.35">
      <c r="A1094" s="1" t="s">
        <v>129</v>
      </c>
      <c r="B1094" s="1" t="s">
        <v>102</v>
      </c>
      <c r="C1094" s="1" t="s">
        <v>53</v>
      </c>
      <c r="D1094" s="2">
        <v>2008</v>
      </c>
      <c r="E1094" s="1">
        <v>0</v>
      </c>
    </row>
    <row r="1095" spans="1:5" x14ac:dyDescent="0.35">
      <c r="A1095" s="1" t="s">
        <v>129</v>
      </c>
      <c r="B1095" s="1" t="s">
        <v>102</v>
      </c>
      <c r="C1095" s="1" t="s">
        <v>53</v>
      </c>
      <c r="D1095" s="2">
        <v>2017</v>
      </c>
      <c r="E1095" s="1">
        <v>0</v>
      </c>
    </row>
    <row r="1096" spans="1:5" x14ac:dyDescent="0.35">
      <c r="A1096" s="1" t="s">
        <v>129</v>
      </c>
      <c r="B1096" s="1" t="s">
        <v>102</v>
      </c>
      <c r="C1096" s="1" t="s">
        <v>54</v>
      </c>
      <c r="D1096" s="2">
        <v>2008</v>
      </c>
      <c r="E1096" s="1">
        <v>0</v>
      </c>
    </row>
    <row r="1097" spans="1:5" x14ac:dyDescent="0.35">
      <c r="A1097" s="1" t="s">
        <v>129</v>
      </c>
      <c r="B1097" s="1" t="s">
        <v>102</v>
      </c>
      <c r="C1097" s="1" t="s">
        <v>54</v>
      </c>
      <c r="D1097" s="2">
        <v>2017</v>
      </c>
      <c r="E1097" s="1">
        <v>0</v>
      </c>
    </row>
    <row r="1098" spans="1:5" x14ac:dyDescent="0.35">
      <c r="A1098" s="1" t="s">
        <v>129</v>
      </c>
      <c r="B1098" s="1" t="s">
        <v>102</v>
      </c>
      <c r="C1098" s="1" t="s">
        <v>55</v>
      </c>
      <c r="D1098" s="2">
        <v>2008</v>
      </c>
      <c r="E1098" s="1">
        <v>0</v>
      </c>
    </row>
    <row r="1099" spans="1:5" x14ac:dyDescent="0.35">
      <c r="A1099" s="1" t="s">
        <v>129</v>
      </c>
      <c r="B1099" s="1" t="s">
        <v>102</v>
      </c>
      <c r="C1099" s="1" t="s">
        <v>55</v>
      </c>
      <c r="D1099" s="2">
        <v>2017</v>
      </c>
      <c r="E1099" s="1">
        <v>0</v>
      </c>
    </row>
    <row r="1100" spans="1:5" x14ac:dyDescent="0.35">
      <c r="A1100" s="1" t="s">
        <v>129</v>
      </c>
      <c r="B1100" s="1" t="s">
        <v>102</v>
      </c>
      <c r="C1100" s="1" t="s">
        <v>56</v>
      </c>
      <c r="D1100" s="2">
        <v>2008</v>
      </c>
      <c r="E1100" s="1">
        <v>0</v>
      </c>
    </row>
    <row r="1101" spans="1:5" x14ac:dyDescent="0.35">
      <c r="A1101" s="1" t="s">
        <v>129</v>
      </c>
      <c r="B1101" s="1" t="s">
        <v>102</v>
      </c>
      <c r="C1101" s="1" t="s">
        <v>56</v>
      </c>
      <c r="D1101" s="2">
        <v>2017</v>
      </c>
      <c r="E1101" s="1">
        <v>0</v>
      </c>
    </row>
    <row r="1102" spans="1:5" x14ac:dyDescent="0.35">
      <c r="A1102" s="1" t="s">
        <v>129</v>
      </c>
      <c r="B1102" s="1" t="s">
        <v>102</v>
      </c>
      <c r="C1102" s="1" t="s">
        <v>57</v>
      </c>
      <c r="D1102" s="2">
        <v>2008</v>
      </c>
      <c r="E1102" s="1">
        <v>0</v>
      </c>
    </row>
    <row r="1103" spans="1:5" x14ac:dyDescent="0.35">
      <c r="A1103" s="1" t="s">
        <v>129</v>
      </c>
      <c r="B1103" s="1" t="s">
        <v>102</v>
      </c>
      <c r="C1103" s="1" t="s">
        <v>57</v>
      </c>
      <c r="D1103" s="2">
        <v>2017</v>
      </c>
      <c r="E1103" s="1">
        <v>0</v>
      </c>
    </row>
    <row r="1104" spans="1:5" x14ac:dyDescent="0.35">
      <c r="A1104" s="1" t="s">
        <v>129</v>
      </c>
      <c r="B1104" s="1" t="s">
        <v>102</v>
      </c>
      <c r="C1104" s="1" t="s">
        <v>58</v>
      </c>
      <c r="D1104" s="2">
        <v>2008</v>
      </c>
      <c r="E1104" s="1">
        <v>0</v>
      </c>
    </row>
    <row r="1105" spans="1:5" x14ac:dyDescent="0.35">
      <c r="A1105" s="1" t="s">
        <v>129</v>
      </c>
      <c r="B1105" s="1" t="s">
        <v>102</v>
      </c>
      <c r="C1105" s="1" t="s">
        <v>58</v>
      </c>
      <c r="D1105" s="2">
        <v>2017</v>
      </c>
      <c r="E1105" s="1">
        <v>0</v>
      </c>
    </row>
    <row r="1106" spans="1:5" x14ac:dyDescent="0.35">
      <c r="A1106" s="1" t="s">
        <v>129</v>
      </c>
      <c r="B1106" s="1" t="s">
        <v>102</v>
      </c>
      <c r="C1106" s="1" t="s">
        <v>59</v>
      </c>
      <c r="D1106" s="2">
        <v>2008</v>
      </c>
      <c r="E1106" s="1">
        <v>1</v>
      </c>
    </row>
    <row r="1107" spans="1:5" x14ac:dyDescent="0.35">
      <c r="A1107" s="1" t="s">
        <v>129</v>
      </c>
      <c r="B1107" s="1" t="s">
        <v>102</v>
      </c>
      <c r="C1107" s="1" t="s">
        <v>59</v>
      </c>
      <c r="D1107" s="2">
        <v>2017</v>
      </c>
      <c r="E1107" s="1">
        <v>0</v>
      </c>
    </row>
    <row r="1108" spans="1:5" x14ac:dyDescent="0.35">
      <c r="A1108" s="1" t="s">
        <v>129</v>
      </c>
      <c r="B1108" s="1" t="s">
        <v>102</v>
      </c>
      <c r="C1108" s="1" t="s">
        <v>60</v>
      </c>
      <c r="D1108" s="2">
        <v>2008</v>
      </c>
      <c r="E1108" s="1">
        <v>0</v>
      </c>
    </row>
    <row r="1109" spans="1:5" x14ac:dyDescent="0.35">
      <c r="A1109" s="1" t="s">
        <v>129</v>
      </c>
      <c r="B1109" s="1" t="s">
        <v>102</v>
      </c>
      <c r="C1109" s="1" t="s">
        <v>60</v>
      </c>
      <c r="D1109" s="2">
        <v>2017</v>
      </c>
      <c r="E1109" s="1">
        <v>0</v>
      </c>
    </row>
    <row r="1110" spans="1:5" x14ac:dyDescent="0.35">
      <c r="A1110" s="1" t="s">
        <v>129</v>
      </c>
      <c r="B1110" s="1" t="s">
        <v>102</v>
      </c>
      <c r="C1110" s="1" t="s">
        <v>61</v>
      </c>
      <c r="D1110" s="2">
        <v>2008</v>
      </c>
      <c r="E1110" s="1">
        <v>0</v>
      </c>
    </row>
    <row r="1111" spans="1:5" x14ac:dyDescent="0.35">
      <c r="A1111" s="1" t="s">
        <v>129</v>
      </c>
      <c r="B1111" s="1" t="s">
        <v>102</v>
      </c>
      <c r="C1111" s="1" t="s">
        <v>61</v>
      </c>
      <c r="D1111" s="2">
        <v>2017</v>
      </c>
      <c r="E1111" s="1">
        <v>0</v>
      </c>
    </row>
    <row r="1112" spans="1:5" x14ac:dyDescent="0.35">
      <c r="A1112" s="1" t="s">
        <v>129</v>
      </c>
      <c r="B1112" s="1" t="s">
        <v>102</v>
      </c>
      <c r="C1112" s="1" t="s">
        <v>62</v>
      </c>
      <c r="D1112" s="2">
        <v>2008</v>
      </c>
      <c r="E1112" s="1">
        <v>2</v>
      </c>
    </row>
    <row r="1113" spans="1:5" x14ac:dyDescent="0.35">
      <c r="A1113" s="1" t="s">
        <v>129</v>
      </c>
      <c r="B1113" s="1" t="s">
        <v>102</v>
      </c>
      <c r="C1113" s="1" t="s">
        <v>62</v>
      </c>
      <c r="D1113" s="2">
        <v>2017</v>
      </c>
      <c r="E1113" s="1">
        <v>1</v>
      </c>
    </row>
    <row r="1114" spans="1:5" x14ac:dyDescent="0.35">
      <c r="A1114" s="1" t="s">
        <v>129</v>
      </c>
      <c r="B1114" s="1" t="s">
        <v>102</v>
      </c>
      <c r="C1114" s="1" t="s">
        <v>63</v>
      </c>
      <c r="D1114" s="2">
        <v>2008</v>
      </c>
      <c r="E1114" s="1">
        <v>1</v>
      </c>
    </row>
    <row r="1115" spans="1:5" x14ac:dyDescent="0.35">
      <c r="A1115" s="1" t="s">
        <v>129</v>
      </c>
      <c r="B1115" s="1" t="s">
        <v>102</v>
      </c>
      <c r="C1115" s="1" t="s">
        <v>63</v>
      </c>
      <c r="D1115" s="2">
        <v>2017</v>
      </c>
      <c r="E1115" s="1">
        <v>2</v>
      </c>
    </row>
    <row r="1116" spans="1:5" x14ac:dyDescent="0.35">
      <c r="A1116" s="1" t="s">
        <v>129</v>
      </c>
      <c r="B1116" s="1" t="s">
        <v>102</v>
      </c>
      <c r="C1116" s="1" t="s">
        <v>64</v>
      </c>
      <c r="D1116" s="2">
        <v>2008</v>
      </c>
      <c r="E1116" s="1">
        <v>0</v>
      </c>
    </row>
    <row r="1117" spans="1:5" x14ac:dyDescent="0.35">
      <c r="A1117" s="1" t="s">
        <v>129</v>
      </c>
      <c r="B1117" s="1" t="s">
        <v>102</v>
      </c>
      <c r="C1117" s="1" t="s">
        <v>64</v>
      </c>
      <c r="D1117" s="2">
        <v>2017</v>
      </c>
      <c r="E1117" s="1">
        <v>0</v>
      </c>
    </row>
    <row r="1118" spans="1:5" x14ac:dyDescent="0.35">
      <c r="A1118" s="1" t="s">
        <v>129</v>
      </c>
      <c r="B1118" s="1" t="s">
        <v>102</v>
      </c>
      <c r="C1118" s="1" t="s">
        <v>65</v>
      </c>
      <c r="D1118" s="2">
        <v>2008</v>
      </c>
      <c r="E1118" s="1">
        <v>0</v>
      </c>
    </row>
    <row r="1119" spans="1:5" x14ac:dyDescent="0.35">
      <c r="A1119" s="1" t="s">
        <v>129</v>
      </c>
      <c r="B1119" s="1" t="s">
        <v>102</v>
      </c>
      <c r="C1119" s="1" t="s">
        <v>65</v>
      </c>
      <c r="D1119" s="2">
        <v>2017</v>
      </c>
      <c r="E1119" s="1">
        <v>0</v>
      </c>
    </row>
    <row r="1120" spans="1:5" x14ac:dyDescent="0.35">
      <c r="A1120" s="1" t="s">
        <v>129</v>
      </c>
      <c r="B1120" s="1" t="s">
        <v>102</v>
      </c>
      <c r="C1120" s="1" t="s">
        <v>66</v>
      </c>
      <c r="D1120" s="2">
        <v>2008</v>
      </c>
      <c r="E1120" s="1">
        <v>0</v>
      </c>
    </row>
    <row r="1121" spans="1:5" x14ac:dyDescent="0.35">
      <c r="A1121" s="1" t="s">
        <v>129</v>
      </c>
      <c r="B1121" s="1" t="s">
        <v>102</v>
      </c>
      <c r="C1121" s="1" t="s">
        <v>66</v>
      </c>
      <c r="D1121" s="2">
        <v>2017</v>
      </c>
      <c r="E1121" s="1">
        <v>0</v>
      </c>
    </row>
    <row r="1122" spans="1:5" x14ac:dyDescent="0.35">
      <c r="A1122" s="1" t="s">
        <v>129</v>
      </c>
      <c r="B1122" s="1" t="s">
        <v>102</v>
      </c>
      <c r="C1122" s="1" t="s">
        <v>67</v>
      </c>
      <c r="D1122" s="2">
        <v>2008</v>
      </c>
      <c r="E1122" s="1">
        <v>4</v>
      </c>
    </row>
    <row r="1123" spans="1:5" x14ac:dyDescent="0.35">
      <c r="A1123" s="1" t="s">
        <v>129</v>
      </c>
      <c r="B1123" s="1" t="s">
        <v>102</v>
      </c>
      <c r="C1123" s="1" t="s">
        <v>67</v>
      </c>
      <c r="D1123" s="2">
        <v>2017</v>
      </c>
      <c r="E1123" s="1">
        <v>0</v>
      </c>
    </row>
    <row r="1124" spans="1:5" x14ac:dyDescent="0.35">
      <c r="A1124" s="1" t="s">
        <v>129</v>
      </c>
      <c r="B1124" s="1" t="s">
        <v>102</v>
      </c>
      <c r="C1124" s="1" t="s">
        <v>68</v>
      </c>
      <c r="D1124" s="2">
        <v>2008</v>
      </c>
      <c r="E1124" s="1">
        <v>0</v>
      </c>
    </row>
    <row r="1125" spans="1:5" x14ac:dyDescent="0.35">
      <c r="A1125" s="1" t="s">
        <v>129</v>
      </c>
      <c r="B1125" s="1" t="s">
        <v>102</v>
      </c>
      <c r="C1125" s="1" t="s">
        <v>68</v>
      </c>
      <c r="D1125" s="2">
        <v>2017</v>
      </c>
      <c r="E1125" s="1">
        <v>0</v>
      </c>
    </row>
    <row r="1126" spans="1:5" x14ac:dyDescent="0.35">
      <c r="A1126" s="1" t="s">
        <v>129</v>
      </c>
      <c r="B1126" s="1" t="s">
        <v>102</v>
      </c>
      <c r="C1126" s="1" t="s">
        <v>69</v>
      </c>
      <c r="D1126" s="2">
        <v>2008</v>
      </c>
      <c r="E1126" s="1">
        <v>0</v>
      </c>
    </row>
    <row r="1127" spans="1:5" x14ac:dyDescent="0.35">
      <c r="A1127" s="1" t="s">
        <v>129</v>
      </c>
      <c r="B1127" s="1" t="s">
        <v>102</v>
      </c>
      <c r="C1127" s="1" t="s">
        <v>69</v>
      </c>
      <c r="D1127" s="2">
        <v>2017</v>
      </c>
      <c r="E1127" s="1">
        <v>0</v>
      </c>
    </row>
    <row r="1128" spans="1:5" x14ac:dyDescent="0.35">
      <c r="A1128" s="1" t="s">
        <v>129</v>
      </c>
      <c r="B1128" s="1" t="s">
        <v>102</v>
      </c>
      <c r="C1128" s="1" t="s">
        <v>70</v>
      </c>
      <c r="D1128" s="2">
        <v>2008</v>
      </c>
      <c r="E1128" s="1">
        <v>0</v>
      </c>
    </row>
    <row r="1129" spans="1:5" x14ac:dyDescent="0.35">
      <c r="A1129" s="1" t="s">
        <v>129</v>
      </c>
      <c r="B1129" s="1" t="s">
        <v>102</v>
      </c>
      <c r="C1129" s="1" t="s">
        <v>70</v>
      </c>
      <c r="D1129" s="2">
        <v>2017</v>
      </c>
      <c r="E1129" s="1">
        <v>0</v>
      </c>
    </row>
    <row r="1130" spans="1:5" x14ac:dyDescent="0.35">
      <c r="A1130" s="1" t="s">
        <v>129</v>
      </c>
      <c r="B1130" s="1" t="s">
        <v>102</v>
      </c>
      <c r="C1130" s="1" t="s">
        <v>71</v>
      </c>
      <c r="D1130" s="2">
        <v>2008</v>
      </c>
      <c r="E1130" s="1">
        <v>0</v>
      </c>
    </row>
    <row r="1131" spans="1:5" x14ac:dyDescent="0.35">
      <c r="A1131" s="1" t="s">
        <v>129</v>
      </c>
      <c r="B1131" s="1" t="s">
        <v>102</v>
      </c>
      <c r="C1131" s="1" t="s">
        <v>71</v>
      </c>
      <c r="D1131" s="2">
        <v>2017</v>
      </c>
      <c r="E1131" s="1">
        <v>0</v>
      </c>
    </row>
    <row r="1132" spans="1:5" x14ac:dyDescent="0.35">
      <c r="A1132" s="1" t="s">
        <v>129</v>
      </c>
      <c r="B1132" s="1" t="s">
        <v>102</v>
      </c>
      <c r="C1132" s="1" t="s">
        <v>72</v>
      </c>
      <c r="D1132" s="2">
        <v>2008</v>
      </c>
      <c r="E1132" s="1">
        <v>0</v>
      </c>
    </row>
    <row r="1133" spans="1:5" x14ac:dyDescent="0.35">
      <c r="A1133" s="1" t="s">
        <v>129</v>
      </c>
      <c r="B1133" s="1" t="s">
        <v>102</v>
      </c>
      <c r="C1133" s="1" t="s">
        <v>72</v>
      </c>
      <c r="D1133" s="2">
        <v>2017</v>
      </c>
      <c r="E1133" s="1">
        <v>0</v>
      </c>
    </row>
    <row r="1134" spans="1:5" x14ac:dyDescent="0.35">
      <c r="A1134" s="1" t="s">
        <v>129</v>
      </c>
      <c r="B1134" s="1" t="s">
        <v>102</v>
      </c>
      <c r="C1134" s="1" t="s">
        <v>73</v>
      </c>
      <c r="D1134" s="2">
        <v>2008</v>
      </c>
      <c r="E1134" s="1">
        <v>0</v>
      </c>
    </row>
    <row r="1135" spans="1:5" x14ac:dyDescent="0.35">
      <c r="A1135" s="1" t="s">
        <v>129</v>
      </c>
      <c r="B1135" s="1" t="s">
        <v>102</v>
      </c>
      <c r="C1135" s="1" t="s">
        <v>73</v>
      </c>
      <c r="D1135" s="2">
        <v>2017</v>
      </c>
      <c r="E1135" s="1">
        <v>0</v>
      </c>
    </row>
    <row r="1136" spans="1:5" x14ac:dyDescent="0.35">
      <c r="A1136" s="1" t="s">
        <v>129</v>
      </c>
      <c r="B1136" s="1" t="s">
        <v>102</v>
      </c>
      <c r="C1136" s="1" t="s">
        <v>74</v>
      </c>
      <c r="D1136" s="2">
        <v>2008</v>
      </c>
      <c r="E1136" s="1">
        <v>0</v>
      </c>
    </row>
    <row r="1137" spans="1:5" x14ac:dyDescent="0.35">
      <c r="A1137" s="1" t="s">
        <v>129</v>
      </c>
      <c r="B1137" s="1" t="s">
        <v>102</v>
      </c>
      <c r="C1137" s="1" t="s">
        <v>74</v>
      </c>
      <c r="D1137" s="2">
        <v>2017</v>
      </c>
      <c r="E1137" s="1">
        <v>0</v>
      </c>
    </row>
    <row r="1138" spans="1:5" x14ac:dyDescent="0.35">
      <c r="A1138" s="1" t="s">
        <v>129</v>
      </c>
      <c r="B1138" s="1" t="s">
        <v>102</v>
      </c>
      <c r="C1138" s="1" t="s">
        <v>75</v>
      </c>
      <c r="D1138" s="2">
        <v>2008</v>
      </c>
      <c r="E1138" s="1">
        <v>0</v>
      </c>
    </row>
    <row r="1139" spans="1:5" x14ac:dyDescent="0.35">
      <c r="A1139" s="1" t="s">
        <v>129</v>
      </c>
      <c r="B1139" s="1" t="s">
        <v>102</v>
      </c>
      <c r="C1139" s="1" t="s">
        <v>75</v>
      </c>
      <c r="D1139" s="2">
        <v>2017</v>
      </c>
      <c r="E1139" s="1">
        <v>0</v>
      </c>
    </row>
    <row r="1140" spans="1:5" x14ac:dyDescent="0.35">
      <c r="A1140" s="1" t="s">
        <v>129</v>
      </c>
      <c r="B1140" s="1" t="s">
        <v>102</v>
      </c>
      <c r="C1140" s="1" t="s">
        <v>76</v>
      </c>
      <c r="D1140" s="2">
        <v>2008</v>
      </c>
      <c r="E1140" s="1">
        <v>3</v>
      </c>
    </row>
    <row r="1141" spans="1:5" x14ac:dyDescent="0.35">
      <c r="A1141" s="1" t="s">
        <v>129</v>
      </c>
      <c r="B1141" s="1" t="s">
        <v>102</v>
      </c>
      <c r="C1141" s="1" t="s">
        <v>76</v>
      </c>
      <c r="D1141" s="2">
        <v>2017</v>
      </c>
      <c r="E1141" s="1">
        <v>0</v>
      </c>
    </row>
    <row r="1142" spans="1:5" x14ac:dyDescent="0.35">
      <c r="A1142" s="1" t="s">
        <v>129</v>
      </c>
      <c r="B1142" s="1" t="s">
        <v>102</v>
      </c>
      <c r="C1142" s="1" t="s">
        <v>77</v>
      </c>
      <c r="D1142" s="2">
        <v>2008</v>
      </c>
      <c r="E1142" s="1">
        <v>0</v>
      </c>
    </row>
    <row r="1143" spans="1:5" x14ac:dyDescent="0.35">
      <c r="A1143" s="1" t="s">
        <v>129</v>
      </c>
      <c r="B1143" s="1" t="s">
        <v>102</v>
      </c>
      <c r="C1143" s="1" t="s">
        <v>77</v>
      </c>
      <c r="D1143" s="2">
        <v>2017</v>
      </c>
      <c r="E1143" s="1">
        <v>0</v>
      </c>
    </row>
    <row r="1144" spans="1:5" x14ac:dyDescent="0.35">
      <c r="A1144" s="1" t="s">
        <v>129</v>
      </c>
      <c r="B1144" s="1" t="s">
        <v>102</v>
      </c>
      <c r="C1144" s="1" t="s">
        <v>78</v>
      </c>
      <c r="D1144" s="2">
        <v>2008</v>
      </c>
      <c r="E1144" s="1">
        <v>8</v>
      </c>
    </row>
    <row r="1145" spans="1:5" x14ac:dyDescent="0.35">
      <c r="A1145" s="1" t="s">
        <v>129</v>
      </c>
      <c r="B1145" s="1" t="s">
        <v>102</v>
      </c>
      <c r="C1145" s="1" t="s">
        <v>78</v>
      </c>
      <c r="D1145" s="2">
        <v>2017</v>
      </c>
      <c r="E1145" s="1">
        <v>0</v>
      </c>
    </row>
    <row r="1146" spans="1:5" x14ac:dyDescent="0.35">
      <c r="A1146" s="1" t="s">
        <v>129</v>
      </c>
      <c r="B1146" s="1" t="s">
        <v>102</v>
      </c>
      <c r="C1146" s="1" t="s">
        <v>79</v>
      </c>
      <c r="D1146" s="2">
        <v>2008</v>
      </c>
      <c r="E1146" s="1">
        <v>0</v>
      </c>
    </row>
    <row r="1147" spans="1:5" x14ac:dyDescent="0.35">
      <c r="A1147" s="1" t="s">
        <v>129</v>
      </c>
      <c r="B1147" s="1" t="s">
        <v>102</v>
      </c>
      <c r="C1147" s="1" t="s">
        <v>79</v>
      </c>
      <c r="D1147" s="2">
        <v>2017</v>
      </c>
      <c r="E1147" s="1">
        <v>0</v>
      </c>
    </row>
    <row r="1148" spans="1:5" x14ac:dyDescent="0.35">
      <c r="A1148" s="1" t="s">
        <v>129</v>
      </c>
      <c r="B1148" s="1" t="s">
        <v>102</v>
      </c>
      <c r="C1148" s="1" t="s">
        <v>80</v>
      </c>
      <c r="D1148" s="2">
        <v>2008</v>
      </c>
      <c r="E1148" s="1">
        <v>0</v>
      </c>
    </row>
    <row r="1149" spans="1:5" x14ac:dyDescent="0.35">
      <c r="A1149" s="1" t="s">
        <v>129</v>
      </c>
      <c r="B1149" s="1" t="s">
        <v>102</v>
      </c>
      <c r="C1149" s="1" t="s">
        <v>80</v>
      </c>
      <c r="D1149" s="2">
        <v>2017</v>
      </c>
      <c r="E1149" s="1">
        <v>0</v>
      </c>
    </row>
    <row r="1150" spans="1:5" x14ac:dyDescent="0.35">
      <c r="A1150" s="1" t="s">
        <v>129</v>
      </c>
      <c r="B1150" s="1" t="s">
        <v>102</v>
      </c>
      <c r="C1150" s="1" t="s">
        <v>81</v>
      </c>
      <c r="D1150" s="2">
        <v>2008</v>
      </c>
      <c r="E1150" s="1">
        <v>44</v>
      </c>
    </row>
    <row r="1151" spans="1:5" x14ac:dyDescent="0.35">
      <c r="A1151" s="1" t="s">
        <v>129</v>
      </c>
      <c r="B1151" s="1" t="s">
        <v>102</v>
      </c>
      <c r="C1151" s="1" t="s">
        <v>81</v>
      </c>
      <c r="D1151" s="2">
        <v>2017</v>
      </c>
      <c r="E1151" s="1">
        <v>41</v>
      </c>
    </row>
    <row r="1152" spans="1:5" x14ac:dyDescent="0.35">
      <c r="A1152" s="1" t="s">
        <v>129</v>
      </c>
      <c r="B1152" s="1" t="s">
        <v>102</v>
      </c>
      <c r="C1152" s="1" t="s">
        <v>82</v>
      </c>
      <c r="D1152" s="2">
        <v>2008</v>
      </c>
      <c r="E1152" s="1">
        <v>0</v>
      </c>
    </row>
    <row r="1153" spans="1:5" x14ac:dyDescent="0.35">
      <c r="A1153" s="1" t="s">
        <v>129</v>
      </c>
      <c r="B1153" s="1" t="s">
        <v>102</v>
      </c>
      <c r="C1153" s="1" t="s">
        <v>82</v>
      </c>
      <c r="D1153" s="2">
        <v>2017</v>
      </c>
      <c r="E1153" s="1">
        <v>0</v>
      </c>
    </row>
    <row r="1154" spans="1:5" x14ac:dyDescent="0.35">
      <c r="A1154" s="1" t="s">
        <v>129</v>
      </c>
      <c r="B1154" s="1" t="s">
        <v>102</v>
      </c>
      <c r="C1154" s="1" t="s">
        <v>83</v>
      </c>
      <c r="D1154" s="2">
        <v>2008</v>
      </c>
      <c r="E1154" s="1">
        <v>1</v>
      </c>
    </row>
    <row r="1155" spans="1:5" x14ac:dyDescent="0.35">
      <c r="A1155" s="1" t="s">
        <v>129</v>
      </c>
      <c r="B1155" s="1" t="s">
        <v>102</v>
      </c>
      <c r="C1155" s="1" t="s">
        <v>83</v>
      </c>
      <c r="D1155" s="2">
        <v>2017</v>
      </c>
      <c r="E1155" s="1">
        <v>0</v>
      </c>
    </row>
    <row r="1156" spans="1:5" x14ac:dyDescent="0.35">
      <c r="A1156" s="1" t="s">
        <v>129</v>
      </c>
      <c r="B1156" s="1" t="s">
        <v>102</v>
      </c>
      <c r="C1156" s="1" t="s">
        <v>84</v>
      </c>
      <c r="D1156" s="2">
        <v>2008</v>
      </c>
      <c r="E1156" s="1">
        <v>0</v>
      </c>
    </row>
    <row r="1157" spans="1:5" x14ac:dyDescent="0.35">
      <c r="A1157" s="1" t="s">
        <v>129</v>
      </c>
      <c r="B1157" s="1" t="s">
        <v>102</v>
      </c>
      <c r="C1157" s="1" t="s">
        <v>84</v>
      </c>
      <c r="D1157" s="2">
        <v>2017</v>
      </c>
      <c r="E1157" s="1">
        <v>0</v>
      </c>
    </row>
    <row r="1158" spans="1:5" x14ac:dyDescent="0.35">
      <c r="A1158" s="1" t="s">
        <v>129</v>
      </c>
      <c r="B1158" s="1" t="s">
        <v>102</v>
      </c>
      <c r="C1158" s="1" t="s">
        <v>85</v>
      </c>
      <c r="D1158" s="2">
        <v>2008</v>
      </c>
      <c r="E1158" s="1">
        <v>2</v>
      </c>
    </row>
    <row r="1159" spans="1:5" x14ac:dyDescent="0.35">
      <c r="A1159" s="1" t="s">
        <v>129</v>
      </c>
      <c r="B1159" s="1" t="s">
        <v>102</v>
      </c>
      <c r="C1159" s="1" t="s">
        <v>85</v>
      </c>
      <c r="D1159" s="2">
        <v>2017</v>
      </c>
      <c r="E1159" s="1">
        <v>0</v>
      </c>
    </row>
    <row r="1160" spans="1:5" x14ac:dyDescent="0.35">
      <c r="A1160" s="1" t="s">
        <v>129</v>
      </c>
      <c r="B1160" s="1" t="s">
        <v>102</v>
      </c>
      <c r="C1160" s="1" t="s">
        <v>86</v>
      </c>
      <c r="D1160" s="2">
        <v>2008</v>
      </c>
      <c r="E1160" s="1">
        <v>0</v>
      </c>
    </row>
    <row r="1161" spans="1:5" x14ac:dyDescent="0.35">
      <c r="A1161" s="1" t="s">
        <v>129</v>
      </c>
      <c r="B1161" s="1" t="s">
        <v>102</v>
      </c>
      <c r="C1161" s="1" t="s">
        <v>86</v>
      </c>
      <c r="D1161" s="2">
        <v>2017</v>
      </c>
      <c r="E1161" s="1">
        <v>0</v>
      </c>
    </row>
    <row r="1162" spans="1:5" x14ac:dyDescent="0.35">
      <c r="A1162" s="1" t="s">
        <v>129</v>
      </c>
      <c r="B1162" s="1" t="s">
        <v>102</v>
      </c>
      <c r="C1162" s="1" t="s">
        <v>87</v>
      </c>
      <c r="D1162" s="2">
        <v>2008</v>
      </c>
      <c r="E1162" s="1">
        <v>0</v>
      </c>
    </row>
    <row r="1163" spans="1:5" x14ac:dyDescent="0.35">
      <c r="A1163" s="1" t="s">
        <v>129</v>
      </c>
      <c r="B1163" s="1" t="s">
        <v>102</v>
      </c>
      <c r="C1163" s="1" t="s">
        <v>87</v>
      </c>
      <c r="D1163" s="2">
        <v>2017</v>
      </c>
      <c r="E1163" s="1">
        <v>0</v>
      </c>
    </row>
    <row r="1164" spans="1:5" x14ac:dyDescent="0.35">
      <c r="A1164" s="1" t="s">
        <v>129</v>
      </c>
      <c r="B1164" s="1" t="s">
        <v>102</v>
      </c>
      <c r="C1164" s="1" t="s">
        <v>88</v>
      </c>
      <c r="D1164" s="2">
        <v>2008</v>
      </c>
      <c r="E1164" s="1">
        <v>1</v>
      </c>
    </row>
    <row r="1165" spans="1:5" x14ac:dyDescent="0.35">
      <c r="A1165" s="1" t="s">
        <v>129</v>
      </c>
      <c r="B1165" s="1" t="s">
        <v>102</v>
      </c>
      <c r="C1165" s="1" t="s">
        <v>88</v>
      </c>
      <c r="D1165" s="2">
        <v>2017</v>
      </c>
      <c r="E1165" s="1">
        <v>2</v>
      </c>
    </row>
    <row r="1166" spans="1:5" x14ac:dyDescent="0.35">
      <c r="A1166" s="1" t="s">
        <v>129</v>
      </c>
      <c r="B1166" s="1" t="s">
        <v>102</v>
      </c>
      <c r="C1166" s="1" t="s">
        <v>89</v>
      </c>
      <c r="D1166" s="2">
        <v>2008</v>
      </c>
      <c r="E1166" s="1">
        <v>0</v>
      </c>
    </row>
    <row r="1167" spans="1:5" x14ac:dyDescent="0.35">
      <c r="A1167" s="1" t="s">
        <v>129</v>
      </c>
      <c r="B1167" s="1" t="s">
        <v>102</v>
      </c>
      <c r="C1167" s="1" t="s">
        <v>89</v>
      </c>
      <c r="D1167" s="2">
        <v>2017</v>
      </c>
      <c r="E1167" s="1">
        <v>0</v>
      </c>
    </row>
    <row r="1168" spans="1:5" x14ac:dyDescent="0.35">
      <c r="A1168" s="1" t="s">
        <v>129</v>
      </c>
      <c r="B1168" s="1" t="s">
        <v>102</v>
      </c>
      <c r="C1168" s="1" t="s">
        <v>90</v>
      </c>
      <c r="D1168" s="2">
        <v>2008</v>
      </c>
      <c r="E1168" s="1">
        <v>0</v>
      </c>
    </row>
    <row r="1169" spans="1:5" x14ac:dyDescent="0.35">
      <c r="A1169" s="1" t="s">
        <v>129</v>
      </c>
      <c r="B1169" s="1" t="s">
        <v>102</v>
      </c>
      <c r="C1169" s="1" t="s">
        <v>90</v>
      </c>
      <c r="D1169" s="2">
        <v>2017</v>
      </c>
      <c r="E1169" s="1">
        <v>0</v>
      </c>
    </row>
    <row r="1170" spans="1:5" x14ac:dyDescent="0.35">
      <c r="A1170" s="1" t="s">
        <v>129</v>
      </c>
      <c r="B1170" s="1" t="s">
        <v>102</v>
      </c>
      <c r="C1170" s="1" t="s">
        <v>91</v>
      </c>
      <c r="D1170" s="2">
        <v>2008</v>
      </c>
      <c r="E1170" s="1">
        <v>0</v>
      </c>
    </row>
    <row r="1171" spans="1:5" x14ac:dyDescent="0.35">
      <c r="A1171" s="1" t="s">
        <v>129</v>
      </c>
      <c r="B1171" s="1" t="s">
        <v>102</v>
      </c>
      <c r="C1171" s="1" t="s">
        <v>91</v>
      </c>
      <c r="D1171" s="2">
        <v>2017</v>
      </c>
      <c r="E1171" s="1">
        <v>0</v>
      </c>
    </row>
    <row r="1172" spans="1:5" x14ac:dyDescent="0.35">
      <c r="A1172" s="1" t="s">
        <v>129</v>
      </c>
      <c r="B1172" s="1" t="s">
        <v>102</v>
      </c>
      <c r="C1172" s="1" t="s">
        <v>92</v>
      </c>
      <c r="D1172" s="2">
        <v>2008</v>
      </c>
      <c r="E1172" s="1">
        <v>0</v>
      </c>
    </row>
    <row r="1173" spans="1:5" x14ac:dyDescent="0.35">
      <c r="A1173" s="1" t="s">
        <v>129</v>
      </c>
      <c r="B1173" s="1" t="s">
        <v>102</v>
      </c>
      <c r="C1173" s="1" t="s">
        <v>92</v>
      </c>
      <c r="D1173" s="2">
        <v>2017</v>
      </c>
      <c r="E1173" s="1">
        <v>0</v>
      </c>
    </row>
    <row r="1174" spans="1:5" x14ac:dyDescent="0.35">
      <c r="A1174" s="1" t="s">
        <v>129</v>
      </c>
      <c r="B1174" s="1" t="s">
        <v>102</v>
      </c>
      <c r="C1174" s="1" t="s">
        <v>93</v>
      </c>
      <c r="D1174" s="2">
        <v>2008</v>
      </c>
      <c r="E1174" s="1">
        <v>0</v>
      </c>
    </row>
    <row r="1175" spans="1:5" x14ac:dyDescent="0.35">
      <c r="A1175" s="1" t="s">
        <v>129</v>
      </c>
      <c r="B1175" s="1" t="s">
        <v>102</v>
      </c>
      <c r="C1175" s="1" t="s">
        <v>93</v>
      </c>
      <c r="D1175" s="2">
        <v>2017</v>
      </c>
      <c r="E1175" s="1">
        <v>0</v>
      </c>
    </row>
    <row r="1176" spans="1:5" x14ac:dyDescent="0.35">
      <c r="A1176" s="1" t="s">
        <v>129</v>
      </c>
      <c r="B1176" s="1" t="s">
        <v>102</v>
      </c>
      <c r="C1176" s="1" t="s">
        <v>94</v>
      </c>
      <c r="D1176" s="2">
        <v>2008</v>
      </c>
      <c r="E1176" s="1">
        <v>0</v>
      </c>
    </row>
    <row r="1177" spans="1:5" x14ac:dyDescent="0.35">
      <c r="A1177" s="1" t="s">
        <v>129</v>
      </c>
      <c r="B1177" s="1" t="s">
        <v>102</v>
      </c>
      <c r="C1177" s="1" t="s">
        <v>94</v>
      </c>
      <c r="D1177" s="2">
        <v>2017</v>
      </c>
      <c r="E1177" s="1">
        <v>0</v>
      </c>
    </row>
    <row r="1178" spans="1:5" x14ac:dyDescent="0.35">
      <c r="A1178" s="1" t="s">
        <v>129</v>
      </c>
      <c r="B1178" s="1" t="s">
        <v>102</v>
      </c>
      <c r="C1178" s="1" t="s">
        <v>95</v>
      </c>
      <c r="D1178" s="2">
        <v>2008</v>
      </c>
      <c r="E1178" s="1">
        <v>0</v>
      </c>
    </row>
    <row r="1179" spans="1:5" x14ac:dyDescent="0.35">
      <c r="A1179" s="1" t="s">
        <v>129</v>
      </c>
      <c r="B1179" s="1" t="s">
        <v>102</v>
      </c>
      <c r="C1179" s="1" t="s">
        <v>95</v>
      </c>
      <c r="D1179" s="2">
        <v>2017</v>
      </c>
      <c r="E1179" s="1">
        <v>0</v>
      </c>
    </row>
    <row r="1180" spans="1:5" x14ac:dyDescent="0.35">
      <c r="A1180" s="1" t="s">
        <v>129</v>
      </c>
      <c r="B1180" s="1" t="s">
        <v>102</v>
      </c>
      <c r="C1180" s="1" t="s">
        <v>96</v>
      </c>
      <c r="D1180" s="2">
        <v>2008</v>
      </c>
      <c r="E1180" s="1">
        <v>0</v>
      </c>
    </row>
    <row r="1181" spans="1:5" x14ac:dyDescent="0.35">
      <c r="A1181" s="1" t="s">
        <v>129</v>
      </c>
      <c r="B1181" s="1" t="s">
        <v>102</v>
      </c>
      <c r="C1181" s="1" t="s">
        <v>96</v>
      </c>
      <c r="D1181" s="2">
        <v>2017</v>
      </c>
      <c r="E1181" s="1">
        <v>0</v>
      </c>
    </row>
    <row r="1182" spans="1:5" x14ac:dyDescent="0.35">
      <c r="A1182" s="1" t="s">
        <v>129</v>
      </c>
      <c r="B1182" s="1" t="s">
        <v>102</v>
      </c>
      <c r="C1182" s="1" t="s">
        <v>97</v>
      </c>
      <c r="D1182" s="2">
        <v>2008</v>
      </c>
      <c r="E1182" s="1">
        <v>0</v>
      </c>
    </row>
    <row r="1183" spans="1:5" x14ac:dyDescent="0.35">
      <c r="A1183" s="1" t="s">
        <v>129</v>
      </c>
      <c r="B1183" s="1" t="s">
        <v>102</v>
      </c>
      <c r="C1183" s="1" t="s">
        <v>97</v>
      </c>
      <c r="D1183" s="2">
        <v>2017</v>
      </c>
      <c r="E1183" s="1">
        <v>0</v>
      </c>
    </row>
    <row r="1184" spans="1:5" x14ac:dyDescent="0.35">
      <c r="A1184" s="1" t="s">
        <v>129</v>
      </c>
      <c r="B1184" s="1" t="s">
        <v>102</v>
      </c>
      <c r="C1184" s="1" t="s">
        <v>98</v>
      </c>
      <c r="D1184" s="2">
        <v>2008</v>
      </c>
      <c r="E1184" s="1">
        <v>1</v>
      </c>
    </row>
    <row r="1185" spans="1:5" x14ac:dyDescent="0.35">
      <c r="A1185" s="1" t="s">
        <v>129</v>
      </c>
      <c r="B1185" s="1" t="s">
        <v>102</v>
      </c>
      <c r="C1185" s="1" t="s">
        <v>98</v>
      </c>
      <c r="D1185" s="2">
        <v>2017</v>
      </c>
      <c r="E1185" s="1">
        <v>0</v>
      </c>
    </row>
    <row r="1186" spans="1:5" x14ac:dyDescent="0.35">
      <c r="A1186" s="1" t="s">
        <v>129</v>
      </c>
      <c r="B1186" s="1" t="s">
        <v>102</v>
      </c>
      <c r="C1186" s="1" t="s">
        <v>99</v>
      </c>
      <c r="D1186" s="2">
        <v>2008</v>
      </c>
      <c r="E1186" s="1">
        <v>0</v>
      </c>
    </row>
    <row r="1187" spans="1:5" x14ac:dyDescent="0.35">
      <c r="A1187" s="1" t="s">
        <v>129</v>
      </c>
      <c r="B1187" s="1" t="s">
        <v>102</v>
      </c>
      <c r="C1187" s="1" t="s">
        <v>99</v>
      </c>
      <c r="D1187" s="2">
        <v>2017</v>
      </c>
      <c r="E1187" s="1">
        <v>0</v>
      </c>
    </row>
    <row r="1188" spans="1:5" x14ac:dyDescent="0.35">
      <c r="A1188" s="1" t="s">
        <v>129</v>
      </c>
      <c r="B1188" s="1" t="s">
        <v>102</v>
      </c>
      <c r="C1188" s="1" t="s">
        <v>100</v>
      </c>
      <c r="D1188" s="2">
        <v>2008</v>
      </c>
      <c r="E1188" s="1">
        <v>0</v>
      </c>
    </row>
    <row r="1189" spans="1:5" x14ac:dyDescent="0.35">
      <c r="A1189" s="1" t="s">
        <v>129</v>
      </c>
      <c r="B1189" s="1" t="s">
        <v>102</v>
      </c>
      <c r="C1189" s="1" t="s">
        <v>100</v>
      </c>
      <c r="D1189" s="2">
        <v>2017</v>
      </c>
      <c r="E1189" s="1">
        <v>0</v>
      </c>
    </row>
    <row r="1190" spans="1:5" x14ac:dyDescent="0.35">
      <c r="A1190" s="1" t="s">
        <v>130</v>
      </c>
      <c r="B1190" s="1" t="s">
        <v>1</v>
      </c>
      <c r="C1190" s="1" t="s">
        <v>2</v>
      </c>
      <c r="D1190" s="2">
        <v>2008</v>
      </c>
      <c r="E1190" s="1">
        <v>6681</v>
      </c>
    </row>
    <row r="1191" spans="1:5" x14ac:dyDescent="0.35">
      <c r="A1191" s="1" t="s">
        <v>130</v>
      </c>
      <c r="B1191" s="1" t="s">
        <v>1</v>
      </c>
      <c r="C1191" s="1" t="s">
        <v>2</v>
      </c>
      <c r="D1191" s="2">
        <v>2017</v>
      </c>
      <c r="E1191" s="1">
        <v>6853</v>
      </c>
    </row>
    <row r="1192" spans="1:5" x14ac:dyDescent="0.35">
      <c r="A1192" s="1" t="s">
        <v>130</v>
      </c>
      <c r="B1192" s="1" t="s">
        <v>1</v>
      </c>
      <c r="C1192" s="1" t="s">
        <v>3</v>
      </c>
      <c r="D1192" s="2">
        <v>2008</v>
      </c>
      <c r="E1192" s="1">
        <v>168</v>
      </c>
    </row>
    <row r="1193" spans="1:5" x14ac:dyDescent="0.35">
      <c r="A1193" s="1" t="s">
        <v>130</v>
      </c>
      <c r="B1193" s="1" t="s">
        <v>1</v>
      </c>
      <c r="C1193" s="1" t="s">
        <v>3</v>
      </c>
      <c r="D1193" s="2">
        <v>2017</v>
      </c>
      <c r="E1193" s="1">
        <v>306</v>
      </c>
    </row>
    <row r="1194" spans="1:5" x14ac:dyDescent="0.35">
      <c r="A1194" s="1" t="s">
        <v>130</v>
      </c>
      <c r="B1194" s="1" t="s">
        <v>1</v>
      </c>
      <c r="C1194" s="1" t="s">
        <v>4</v>
      </c>
      <c r="D1194" s="2">
        <v>2008</v>
      </c>
      <c r="E1194" s="1">
        <v>80</v>
      </c>
    </row>
    <row r="1195" spans="1:5" x14ac:dyDescent="0.35">
      <c r="A1195" s="1" t="s">
        <v>130</v>
      </c>
      <c r="B1195" s="1" t="s">
        <v>1</v>
      </c>
      <c r="C1195" s="1" t="s">
        <v>4</v>
      </c>
      <c r="D1195" s="2">
        <v>2017</v>
      </c>
      <c r="E1195" s="1">
        <v>94</v>
      </c>
    </row>
    <row r="1196" spans="1:5" x14ac:dyDescent="0.35">
      <c r="A1196" s="1" t="s">
        <v>130</v>
      </c>
      <c r="B1196" s="1" t="s">
        <v>1</v>
      </c>
      <c r="C1196" s="1" t="s">
        <v>5</v>
      </c>
      <c r="D1196" s="2">
        <v>2008</v>
      </c>
      <c r="E1196" s="1">
        <v>7</v>
      </c>
    </row>
    <row r="1197" spans="1:5" x14ac:dyDescent="0.35">
      <c r="A1197" s="1" t="s">
        <v>130</v>
      </c>
      <c r="B1197" s="1" t="s">
        <v>1</v>
      </c>
      <c r="C1197" s="1" t="s">
        <v>5</v>
      </c>
      <c r="D1197" s="2">
        <v>2017</v>
      </c>
      <c r="E1197" s="1">
        <v>23</v>
      </c>
    </row>
    <row r="1198" spans="1:5" x14ac:dyDescent="0.35">
      <c r="A1198" s="1" t="s">
        <v>130</v>
      </c>
      <c r="B1198" s="1" t="s">
        <v>1</v>
      </c>
      <c r="C1198" s="1" t="s">
        <v>6</v>
      </c>
      <c r="D1198" s="2">
        <v>2008</v>
      </c>
      <c r="E1198" s="1">
        <v>0</v>
      </c>
    </row>
    <row r="1199" spans="1:5" x14ac:dyDescent="0.35">
      <c r="A1199" s="1" t="s">
        <v>130</v>
      </c>
      <c r="B1199" s="1" t="s">
        <v>1</v>
      </c>
      <c r="C1199" s="1" t="s">
        <v>6</v>
      </c>
      <c r="D1199" s="2">
        <v>2017</v>
      </c>
      <c r="E1199" s="1">
        <v>8</v>
      </c>
    </row>
    <row r="1200" spans="1:5" x14ac:dyDescent="0.35">
      <c r="A1200" s="1" t="s">
        <v>130</v>
      </c>
      <c r="B1200" s="1" t="s">
        <v>1</v>
      </c>
      <c r="C1200" s="1" t="s">
        <v>7</v>
      </c>
      <c r="D1200" s="2">
        <v>2008</v>
      </c>
      <c r="E1200" s="1">
        <v>16</v>
      </c>
    </row>
    <row r="1201" spans="1:5" x14ac:dyDescent="0.35">
      <c r="A1201" s="1" t="s">
        <v>130</v>
      </c>
      <c r="B1201" s="1" t="s">
        <v>1</v>
      </c>
      <c r="C1201" s="1" t="s">
        <v>7</v>
      </c>
      <c r="D1201" s="2">
        <v>2017</v>
      </c>
      <c r="E1201" s="1">
        <v>27</v>
      </c>
    </row>
    <row r="1202" spans="1:5" x14ac:dyDescent="0.35">
      <c r="A1202" s="1" t="s">
        <v>130</v>
      </c>
      <c r="B1202" s="1" t="s">
        <v>1</v>
      </c>
      <c r="C1202" s="1" t="s">
        <v>8</v>
      </c>
      <c r="D1202" s="2">
        <v>2008</v>
      </c>
      <c r="E1202" s="1">
        <v>56</v>
      </c>
    </row>
    <row r="1203" spans="1:5" x14ac:dyDescent="0.35">
      <c r="A1203" s="1" t="s">
        <v>130</v>
      </c>
      <c r="B1203" s="1" t="s">
        <v>1</v>
      </c>
      <c r="C1203" s="1" t="s">
        <v>8</v>
      </c>
      <c r="D1203" s="2">
        <v>2017</v>
      </c>
      <c r="E1203" s="1">
        <v>63</v>
      </c>
    </row>
    <row r="1204" spans="1:5" x14ac:dyDescent="0.35">
      <c r="A1204" s="1" t="s">
        <v>130</v>
      </c>
      <c r="B1204" s="1" t="s">
        <v>1</v>
      </c>
      <c r="C1204" s="1" t="s">
        <v>9</v>
      </c>
      <c r="D1204" s="2">
        <v>2008</v>
      </c>
      <c r="E1204" s="1">
        <v>72</v>
      </c>
    </row>
    <row r="1205" spans="1:5" x14ac:dyDescent="0.35">
      <c r="A1205" s="1" t="s">
        <v>130</v>
      </c>
      <c r="B1205" s="1" t="s">
        <v>1</v>
      </c>
      <c r="C1205" s="1" t="s">
        <v>9</v>
      </c>
      <c r="D1205" s="2">
        <v>2017</v>
      </c>
      <c r="E1205" s="1">
        <v>69</v>
      </c>
    </row>
    <row r="1206" spans="1:5" x14ac:dyDescent="0.35">
      <c r="A1206" s="1" t="s">
        <v>130</v>
      </c>
      <c r="B1206" s="1" t="s">
        <v>1</v>
      </c>
      <c r="C1206" s="1" t="s">
        <v>10</v>
      </c>
      <c r="D1206" s="2">
        <v>2008</v>
      </c>
      <c r="E1206" s="1">
        <v>61</v>
      </c>
    </row>
    <row r="1207" spans="1:5" x14ac:dyDescent="0.35">
      <c r="A1207" s="1" t="s">
        <v>130</v>
      </c>
      <c r="B1207" s="1" t="s">
        <v>1</v>
      </c>
      <c r="C1207" s="1" t="s">
        <v>10</v>
      </c>
      <c r="D1207" s="2">
        <v>2017</v>
      </c>
      <c r="E1207" s="1">
        <v>108</v>
      </c>
    </row>
    <row r="1208" spans="1:5" x14ac:dyDescent="0.35">
      <c r="A1208" s="1" t="s">
        <v>130</v>
      </c>
      <c r="B1208" s="1" t="s">
        <v>1</v>
      </c>
      <c r="C1208" s="1" t="s">
        <v>11</v>
      </c>
      <c r="D1208" s="2">
        <v>2008</v>
      </c>
      <c r="E1208" s="1">
        <v>120</v>
      </c>
    </row>
    <row r="1209" spans="1:5" x14ac:dyDescent="0.35">
      <c r="A1209" s="1" t="s">
        <v>130</v>
      </c>
      <c r="B1209" s="1" t="s">
        <v>1</v>
      </c>
      <c r="C1209" s="1" t="s">
        <v>11</v>
      </c>
      <c r="D1209" s="2">
        <v>2017</v>
      </c>
      <c r="E1209" s="1">
        <v>110</v>
      </c>
    </row>
    <row r="1210" spans="1:5" x14ac:dyDescent="0.35">
      <c r="A1210" s="1" t="s">
        <v>130</v>
      </c>
      <c r="B1210" s="1" t="s">
        <v>1</v>
      </c>
      <c r="C1210" s="1" t="s">
        <v>12</v>
      </c>
      <c r="D1210" s="2">
        <v>2008</v>
      </c>
      <c r="E1210" s="1">
        <v>25</v>
      </c>
    </row>
    <row r="1211" spans="1:5" x14ac:dyDescent="0.35">
      <c r="A1211" s="1" t="s">
        <v>130</v>
      </c>
      <c r="B1211" s="1" t="s">
        <v>1</v>
      </c>
      <c r="C1211" s="1" t="s">
        <v>12</v>
      </c>
      <c r="D1211" s="2">
        <v>2017</v>
      </c>
      <c r="E1211" s="1">
        <v>30</v>
      </c>
    </row>
    <row r="1212" spans="1:5" x14ac:dyDescent="0.35">
      <c r="A1212" s="1" t="s">
        <v>130</v>
      </c>
      <c r="B1212" s="1" t="s">
        <v>1</v>
      </c>
      <c r="C1212" s="1" t="s">
        <v>13</v>
      </c>
      <c r="D1212" s="2">
        <v>2008</v>
      </c>
      <c r="E1212" s="1">
        <v>37</v>
      </c>
    </row>
    <row r="1213" spans="1:5" x14ac:dyDescent="0.35">
      <c r="A1213" s="1" t="s">
        <v>130</v>
      </c>
      <c r="B1213" s="1" t="s">
        <v>1</v>
      </c>
      <c r="C1213" s="1" t="s">
        <v>13</v>
      </c>
      <c r="D1213" s="2">
        <v>2017</v>
      </c>
      <c r="E1213" s="1">
        <v>30</v>
      </c>
    </row>
    <row r="1214" spans="1:5" x14ac:dyDescent="0.35">
      <c r="A1214" s="1" t="s">
        <v>130</v>
      </c>
      <c r="B1214" s="1" t="s">
        <v>1</v>
      </c>
      <c r="C1214" s="1" t="s">
        <v>14</v>
      </c>
      <c r="D1214" s="2">
        <v>2008</v>
      </c>
      <c r="E1214" s="1">
        <v>64</v>
      </c>
    </row>
    <row r="1215" spans="1:5" x14ac:dyDescent="0.35">
      <c r="A1215" s="1" t="s">
        <v>130</v>
      </c>
      <c r="B1215" s="1" t="s">
        <v>1</v>
      </c>
      <c r="C1215" s="1" t="s">
        <v>14</v>
      </c>
      <c r="D1215" s="2">
        <v>2017</v>
      </c>
      <c r="E1215" s="1">
        <v>67</v>
      </c>
    </row>
    <row r="1216" spans="1:5" x14ac:dyDescent="0.35">
      <c r="A1216" s="1" t="s">
        <v>130</v>
      </c>
      <c r="B1216" s="1" t="s">
        <v>1</v>
      </c>
      <c r="C1216" s="1" t="s">
        <v>15</v>
      </c>
      <c r="D1216" s="2">
        <v>2008</v>
      </c>
      <c r="E1216" s="1">
        <v>40</v>
      </c>
    </row>
    <row r="1217" spans="1:5" x14ac:dyDescent="0.35">
      <c r="A1217" s="1" t="s">
        <v>130</v>
      </c>
      <c r="B1217" s="1" t="s">
        <v>1</v>
      </c>
      <c r="C1217" s="1" t="s">
        <v>15</v>
      </c>
      <c r="D1217" s="2">
        <v>2017</v>
      </c>
      <c r="E1217" s="1">
        <v>53</v>
      </c>
    </row>
    <row r="1218" spans="1:5" x14ac:dyDescent="0.35">
      <c r="A1218" s="1" t="s">
        <v>130</v>
      </c>
      <c r="B1218" s="1" t="s">
        <v>1</v>
      </c>
      <c r="C1218" s="1" t="s">
        <v>16</v>
      </c>
      <c r="D1218" s="2">
        <v>2008</v>
      </c>
      <c r="E1218" s="1">
        <v>0</v>
      </c>
    </row>
    <row r="1219" spans="1:5" x14ac:dyDescent="0.35">
      <c r="A1219" s="1" t="s">
        <v>130</v>
      </c>
      <c r="B1219" s="1" t="s">
        <v>1</v>
      </c>
      <c r="C1219" s="1" t="s">
        <v>16</v>
      </c>
      <c r="D1219" s="2">
        <v>2017</v>
      </c>
      <c r="E1219" s="1">
        <v>17</v>
      </c>
    </row>
    <row r="1220" spans="1:5" x14ac:dyDescent="0.35">
      <c r="A1220" s="1" t="s">
        <v>130</v>
      </c>
      <c r="B1220" s="1" t="s">
        <v>1</v>
      </c>
      <c r="C1220" s="1" t="s">
        <v>17</v>
      </c>
      <c r="D1220" s="2">
        <v>2008</v>
      </c>
      <c r="E1220" s="1">
        <v>33</v>
      </c>
    </row>
    <row r="1221" spans="1:5" x14ac:dyDescent="0.35">
      <c r="A1221" s="1" t="s">
        <v>130</v>
      </c>
      <c r="B1221" s="1" t="s">
        <v>1</v>
      </c>
      <c r="C1221" s="1" t="s">
        <v>17</v>
      </c>
      <c r="D1221" s="2">
        <v>2017</v>
      </c>
      <c r="E1221" s="1">
        <v>66</v>
      </c>
    </row>
    <row r="1222" spans="1:5" x14ac:dyDescent="0.35">
      <c r="A1222" s="1" t="s">
        <v>130</v>
      </c>
      <c r="B1222" s="1" t="s">
        <v>1</v>
      </c>
      <c r="C1222" s="1" t="s">
        <v>18</v>
      </c>
      <c r="D1222" s="2">
        <v>2008</v>
      </c>
      <c r="E1222" s="1">
        <v>39</v>
      </c>
    </row>
    <row r="1223" spans="1:5" x14ac:dyDescent="0.35">
      <c r="A1223" s="1" t="s">
        <v>130</v>
      </c>
      <c r="B1223" s="1" t="s">
        <v>1</v>
      </c>
      <c r="C1223" s="1" t="s">
        <v>18</v>
      </c>
      <c r="D1223" s="2">
        <v>2017</v>
      </c>
      <c r="E1223" s="1">
        <v>46</v>
      </c>
    </row>
    <row r="1224" spans="1:5" x14ac:dyDescent="0.35">
      <c r="A1224" s="1" t="s">
        <v>130</v>
      </c>
      <c r="B1224" s="1" t="s">
        <v>1</v>
      </c>
      <c r="C1224" s="1" t="s">
        <v>19</v>
      </c>
      <c r="D1224" s="2">
        <v>2008</v>
      </c>
      <c r="E1224" s="1">
        <v>4</v>
      </c>
    </row>
    <row r="1225" spans="1:5" x14ac:dyDescent="0.35">
      <c r="A1225" s="1" t="s">
        <v>130</v>
      </c>
      <c r="B1225" s="1" t="s">
        <v>1</v>
      </c>
      <c r="C1225" s="1" t="s">
        <v>19</v>
      </c>
      <c r="D1225" s="2">
        <v>2017</v>
      </c>
      <c r="E1225" s="1">
        <v>8</v>
      </c>
    </row>
    <row r="1226" spans="1:5" x14ac:dyDescent="0.35">
      <c r="A1226" s="1" t="s">
        <v>130</v>
      </c>
      <c r="B1226" s="1" t="s">
        <v>1</v>
      </c>
      <c r="C1226" s="1" t="s">
        <v>20</v>
      </c>
      <c r="D1226" s="2">
        <v>2008</v>
      </c>
      <c r="E1226" s="1">
        <v>32</v>
      </c>
    </row>
    <row r="1227" spans="1:5" x14ac:dyDescent="0.35">
      <c r="A1227" s="1" t="s">
        <v>130</v>
      </c>
      <c r="B1227" s="1" t="s">
        <v>1</v>
      </c>
      <c r="C1227" s="1" t="s">
        <v>20</v>
      </c>
      <c r="D1227" s="2">
        <v>2017</v>
      </c>
      <c r="E1227" s="1">
        <v>41</v>
      </c>
    </row>
    <row r="1228" spans="1:5" x14ac:dyDescent="0.35">
      <c r="A1228" s="1" t="s">
        <v>130</v>
      </c>
      <c r="B1228" s="1" t="s">
        <v>1</v>
      </c>
      <c r="C1228" s="1" t="s">
        <v>21</v>
      </c>
      <c r="D1228" s="2">
        <v>2008</v>
      </c>
      <c r="E1228" s="1">
        <v>17</v>
      </c>
    </row>
    <row r="1229" spans="1:5" x14ac:dyDescent="0.35">
      <c r="A1229" s="1" t="s">
        <v>130</v>
      </c>
      <c r="B1229" s="1" t="s">
        <v>1</v>
      </c>
      <c r="C1229" s="1" t="s">
        <v>21</v>
      </c>
      <c r="D1229" s="2">
        <v>2017</v>
      </c>
      <c r="E1229" s="1">
        <v>29</v>
      </c>
    </row>
    <row r="1230" spans="1:5" x14ac:dyDescent="0.35">
      <c r="A1230" s="1" t="s">
        <v>130</v>
      </c>
      <c r="B1230" s="1" t="s">
        <v>1</v>
      </c>
      <c r="C1230" s="1" t="s">
        <v>22</v>
      </c>
      <c r="D1230" s="2">
        <v>2008</v>
      </c>
      <c r="E1230" s="1">
        <v>43</v>
      </c>
    </row>
    <row r="1231" spans="1:5" x14ac:dyDescent="0.35">
      <c r="A1231" s="1" t="s">
        <v>130</v>
      </c>
      <c r="B1231" s="1" t="s">
        <v>1</v>
      </c>
      <c r="C1231" s="1" t="s">
        <v>22</v>
      </c>
      <c r="D1231" s="2">
        <v>2017</v>
      </c>
      <c r="E1231" s="1">
        <v>47</v>
      </c>
    </row>
    <row r="1232" spans="1:5" x14ac:dyDescent="0.35">
      <c r="A1232" s="1" t="s">
        <v>130</v>
      </c>
      <c r="B1232" s="1" t="s">
        <v>1</v>
      </c>
      <c r="C1232" s="1" t="s">
        <v>23</v>
      </c>
      <c r="D1232" s="2">
        <v>2008</v>
      </c>
      <c r="E1232" s="1">
        <v>48</v>
      </c>
    </row>
    <row r="1233" spans="1:5" x14ac:dyDescent="0.35">
      <c r="A1233" s="1" t="s">
        <v>130</v>
      </c>
      <c r="B1233" s="1" t="s">
        <v>1</v>
      </c>
      <c r="C1233" s="1" t="s">
        <v>23</v>
      </c>
      <c r="D1233" s="2">
        <v>2017</v>
      </c>
      <c r="E1233" s="1">
        <v>59</v>
      </c>
    </row>
    <row r="1234" spans="1:5" x14ac:dyDescent="0.35">
      <c r="A1234" s="1" t="s">
        <v>130</v>
      </c>
      <c r="B1234" s="1" t="s">
        <v>1</v>
      </c>
      <c r="C1234" s="1" t="s">
        <v>24</v>
      </c>
      <c r="D1234" s="2">
        <v>2008</v>
      </c>
      <c r="E1234" s="1">
        <v>16</v>
      </c>
    </row>
    <row r="1235" spans="1:5" x14ac:dyDescent="0.35">
      <c r="A1235" s="1" t="s">
        <v>130</v>
      </c>
      <c r="B1235" s="1" t="s">
        <v>1</v>
      </c>
      <c r="C1235" s="1" t="s">
        <v>24</v>
      </c>
      <c r="D1235" s="2">
        <v>2017</v>
      </c>
      <c r="E1235" s="1">
        <v>30</v>
      </c>
    </row>
    <row r="1236" spans="1:5" x14ac:dyDescent="0.35">
      <c r="A1236" s="1" t="s">
        <v>130</v>
      </c>
      <c r="B1236" s="1" t="s">
        <v>1</v>
      </c>
      <c r="C1236" s="1" t="s">
        <v>25</v>
      </c>
      <c r="D1236" s="2">
        <v>2008</v>
      </c>
      <c r="E1236" s="1">
        <v>34</v>
      </c>
    </row>
    <row r="1237" spans="1:5" x14ac:dyDescent="0.35">
      <c r="A1237" s="1" t="s">
        <v>130</v>
      </c>
      <c r="B1237" s="1" t="s">
        <v>1</v>
      </c>
      <c r="C1237" s="1" t="s">
        <v>25</v>
      </c>
      <c r="D1237" s="2">
        <v>2017</v>
      </c>
      <c r="E1237" s="1">
        <v>58</v>
      </c>
    </row>
    <row r="1238" spans="1:5" x14ac:dyDescent="0.35">
      <c r="A1238" s="1" t="s">
        <v>130</v>
      </c>
      <c r="B1238" s="1" t="s">
        <v>1</v>
      </c>
      <c r="C1238" s="1" t="s">
        <v>26</v>
      </c>
      <c r="D1238" s="2">
        <v>2008</v>
      </c>
      <c r="E1238" s="1">
        <v>41</v>
      </c>
    </row>
    <row r="1239" spans="1:5" x14ac:dyDescent="0.35">
      <c r="A1239" s="1" t="s">
        <v>130</v>
      </c>
      <c r="B1239" s="1" t="s">
        <v>1</v>
      </c>
      <c r="C1239" s="1" t="s">
        <v>26</v>
      </c>
      <c r="D1239" s="2">
        <v>2017</v>
      </c>
      <c r="E1239" s="1">
        <v>35</v>
      </c>
    </row>
    <row r="1240" spans="1:5" x14ac:dyDescent="0.35">
      <c r="A1240" s="1" t="s">
        <v>130</v>
      </c>
      <c r="B1240" s="1" t="s">
        <v>1</v>
      </c>
      <c r="C1240" s="1" t="s">
        <v>27</v>
      </c>
      <c r="D1240" s="2">
        <v>2008</v>
      </c>
      <c r="E1240" s="1">
        <v>58</v>
      </c>
    </row>
    <row r="1241" spans="1:5" x14ac:dyDescent="0.35">
      <c r="A1241" s="1" t="s">
        <v>130</v>
      </c>
      <c r="B1241" s="1" t="s">
        <v>1</v>
      </c>
      <c r="C1241" s="1" t="s">
        <v>27</v>
      </c>
      <c r="D1241" s="2">
        <v>2017</v>
      </c>
      <c r="E1241" s="1">
        <v>89</v>
      </c>
    </row>
    <row r="1242" spans="1:5" x14ac:dyDescent="0.35">
      <c r="A1242" s="1" t="s">
        <v>130</v>
      </c>
      <c r="B1242" s="1" t="s">
        <v>1</v>
      </c>
      <c r="C1242" s="1" t="s">
        <v>28</v>
      </c>
      <c r="D1242" s="2">
        <v>2008</v>
      </c>
      <c r="E1242" s="1">
        <v>39</v>
      </c>
    </row>
    <row r="1243" spans="1:5" x14ac:dyDescent="0.35">
      <c r="A1243" s="1" t="s">
        <v>130</v>
      </c>
      <c r="B1243" s="1" t="s">
        <v>1</v>
      </c>
      <c r="C1243" s="1" t="s">
        <v>28</v>
      </c>
      <c r="D1243" s="2">
        <v>2017</v>
      </c>
      <c r="E1243" s="1">
        <v>64</v>
      </c>
    </row>
    <row r="1244" spans="1:5" x14ac:dyDescent="0.35">
      <c r="A1244" s="1" t="s">
        <v>130</v>
      </c>
      <c r="B1244" s="1" t="s">
        <v>1</v>
      </c>
      <c r="C1244" s="1" t="s">
        <v>29</v>
      </c>
      <c r="D1244" s="2">
        <v>2008</v>
      </c>
      <c r="E1244" s="1">
        <v>18</v>
      </c>
    </row>
    <row r="1245" spans="1:5" x14ac:dyDescent="0.35">
      <c r="A1245" s="1" t="s">
        <v>130</v>
      </c>
      <c r="B1245" s="1" t="s">
        <v>1</v>
      </c>
      <c r="C1245" s="1" t="s">
        <v>29</v>
      </c>
      <c r="D1245" s="2">
        <v>2017</v>
      </c>
      <c r="E1245" s="1">
        <v>29</v>
      </c>
    </row>
    <row r="1246" spans="1:5" x14ac:dyDescent="0.35">
      <c r="A1246" s="1" t="s">
        <v>130</v>
      </c>
      <c r="B1246" s="1" t="s">
        <v>1</v>
      </c>
      <c r="C1246" s="1" t="s">
        <v>30</v>
      </c>
      <c r="D1246" s="2">
        <v>2008</v>
      </c>
      <c r="E1246" s="1">
        <v>16</v>
      </c>
    </row>
    <row r="1247" spans="1:5" x14ac:dyDescent="0.35">
      <c r="A1247" s="1" t="s">
        <v>130</v>
      </c>
      <c r="B1247" s="1" t="s">
        <v>1</v>
      </c>
      <c r="C1247" s="1" t="s">
        <v>30</v>
      </c>
      <c r="D1247" s="2">
        <v>2017</v>
      </c>
      <c r="E1247" s="1">
        <v>84</v>
      </c>
    </row>
    <row r="1248" spans="1:5" x14ac:dyDescent="0.35">
      <c r="A1248" s="1" t="s">
        <v>130</v>
      </c>
      <c r="B1248" s="1" t="s">
        <v>1</v>
      </c>
      <c r="C1248" s="1" t="s">
        <v>31</v>
      </c>
      <c r="D1248" s="2">
        <v>2008</v>
      </c>
      <c r="E1248" s="1">
        <v>55</v>
      </c>
    </row>
    <row r="1249" spans="1:5" x14ac:dyDescent="0.35">
      <c r="A1249" s="1" t="s">
        <v>130</v>
      </c>
      <c r="B1249" s="1" t="s">
        <v>1</v>
      </c>
      <c r="C1249" s="1" t="s">
        <v>31</v>
      </c>
      <c r="D1249" s="2">
        <v>2017</v>
      </c>
      <c r="E1249" s="1">
        <v>77</v>
      </c>
    </row>
    <row r="1250" spans="1:5" x14ac:dyDescent="0.35">
      <c r="A1250" s="1" t="s">
        <v>130</v>
      </c>
      <c r="B1250" s="1" t="s">
        <v>1</v>
      </c>
      <c r="C1250" s="1" t="s">
        <v>32</v>
      </c>
      <c r="D1250" s="2">
        <v>2008</v>
      </c>
      <c r="E1250" s="1">
        <v>33</v>
      </c>
    </row>
    <row r="1251" spans="1:5" x14ac:dyDescent="0.35">
      <c r="A1251" s="1" t="s">
        <v>130</v>
      </c>
      <c r="B1251" s="1" t="s">
        <v>1</v>
      </c>
      <c r="C1251" s="1" t="s">
        <v>32</v>
      </c>
      <c r="D1251" s="2">
        <v>2017</v>
      </c>
      <c r="E1251" s="1">
        <v>53</v>
      </c>
    </row>
    <row r="1252" spans="1:5" x14ac:dyDescent="0.35">
      <c r="A1252" s="1" t="s">
        <v>130</v>
      </c>
      <c r="B1252" s="1" t="s">
        <v>1</v>
      </c>
      <c r="C1252" s="1" t="s">
        <v>33</v>
      </c>
      <c r="D1252" s="2">
        <v>2008</v>
      </c>
      <c r="E1252" s="1">
        <v>50</v>
      </c>
    </row>
    <row r="1253" spans="1:5" x14ac:dyDescent="0.35">
      <c r="A1253" s="1" t="s">
        <v>130</v>
      </c>
      <c r="B1253" s="1" t="s">
        <v>1</v>
      </c>
      <c r="C1253" s="1" t="s">
        <v>33</v>
      </c>
      <c r="D1253" s="2">
        <v>2017</v>
      </c>
      <c r="E1253" s="1">
        <v>60</v>
      </c>
    </row>
    <row r="1254" spans="1:5" x14ac:dyDescent="0.35">
      <c r="A1254" s="1" t="s">
        <v>130</v>
      </c>
      <c r="B1254" s="1" t="s">
        <v>1</v>
      </c>
      <c r="C1254" s="1" t="s">
        <v>34</v>
      </c>
      <c r="D1254" s="2">
        <v>2008</v>
      </c>
      <c r="E1254" s="1">
        <v>27</v>
      </c>
    </row>
    <row r="1255" spans="1:5" x14ac:dyDescent="0.35">
      <c r="A1255" s="1" t="s">
        <v>130</v>
      </c>
      <c r="B1255" s="1" t="s">
        <v>1</v>
      </c>
      <c r="C1255" s="1" t="s">
        <v>34</v>
      </c>
      <c r="D1255" s="2">
        <v>2017</v>
      </c>
      <c r="E1255" s="1">
        <v>26</v>
      </c>
    </row>
    <row r="1256" spans="1:5" x14ac:dyDescent="0.35">
      <c r="A1256" s="1" t="s">
        <v>130</v>
      </c>
      <c r="B1256" s="1" t="s">
        <v>1</v>
      </c>
      <c r="C1256" s="1" t="s">
        <v>35</v>
      </c>
      <c r="D1256" s="2">
        <v>2008</v>
      </c>
      <c r="E1256" s="1">
        <v>35</v>
      </c>
    </row>
    <row r="1257" spans="1:5" x14ac:dyDescent="0.35">
      <c r="A1257" s="1" t="s">
        <v>130</v>
      </c>
      <c r="B1257" s="1" t="s">
        <v>1</v>
      </c>
      <c r="C1257" s="1" t="s">
        <v>35</v>
      </c>
      <c r="D1257" s="2">
        <v>2017</v>
      </c>
      <c r="E1257" s="1">
        <v>70</v>
      </c>
    </row>
    <row r="1258" spans="1:5" x14ac:dyDescent="0.35">
      <c r="A1258" s="1" t="s">
        <v>130</v>
      </c>
      <c r="B1258" s="1" t="s">
        <v>1</v>
      </c>
      <c r="C1258" s="1" t="s">
        <v>36</v>
      </c>
      <c r="D1258" s="2">
        <v>2008</v>
      </c>
      <c r="E1258" s="1">
        <v>13</v>
      </c>
    </row>
    <row r="1259" spans="1:5" x14ac:dyDescent="0.35">
      <c r="A1259" s="1" t="s">
        <v>130</v>
      </c>
      <c r="B1259" s="1" t="s">
        <v>1</v>
      </c>
      <c r="C1259" s="1" t="s">
        <v>36</v>
      </c>
      <c r="D1259" s="2">
        <v>2017</v>
      </c>
      <c r="E1259" s="1">
        <v>24</v>
      </c>
    </row>
    <row r="1260" spans="1:5" x14ac:dyDescent="0.35">
      <c r="A1260" s="1" t="s">
        <v>130</v>
      </c>
      <c r="B1260" s="1" t="s">
        <v>1</v>
      </c>
      <c r="C1260" s="1" t="s">
        <v>37</v>
      </c>
      <c r="D1260" s="2">
        <v>2008</v>
      </c>
      <c r="E1260" s="1">
        <v>55</v>
      </c>
    </row>
    <row r="1261" spans="1:5" x14ac:dyDescent="0.35">
      <c r="A1261" s="1" t="s">
        <v>130</v>
      </c>
      <c r="B1261" s="1" t="s">
        <v>1</v>
      </c>
      <c r="C1261" s="1" t="s">
        <v>37</v>
      </c>
      <c r="D1261" s="2">
        <v>2017</v>
      </c>
      <c r="E1261" s="1">
        <v>57</v>
      </c>
    </row>
    <row r="1262" spans="1:5" x14ac:dyDescent="0.35">
      <c r="A1262" s="1" t="s">
        <v>130</v>
      </c>
      <c r="B1262" s="1" t="s">
        <v>1</v>
      </c>
      <c r="C1262" s="1" t="s">
        <v>38</v>
      </c>
      <c r="D1262" s="2">
        <v>2008</v>
      </c>
      <c r="E1262" s="1">
        <v>123</v>
      </c>
    </row>
    <row r="1263" spans="1:5" x14ac:dyDescent="0.35">
      <c r="A1263" s="1" t="s">
        <v>130</v>
      </c>
      <c r="B1263" s="1" t="s">
        <v>1</v>
      </c>
      <c r="C1263" s="1" t="s">
        <v>38</v>
      </c>
      <c r="D1263" s="2">
        <v>2017</v>
      </c>
      <c r="E1263" s="1">
        <v>94</v>
      </c>
    </row>
    <row r="1264" spans="1:5" x14ac:dyDescent="0.35">
      <c r="A1264" s="1" t="s">
        <v>130</v>
      </c>
      <c r="B1264" s="1" t="s">
        <v>1</v>
      </c>
      <c r="C1264" s="1" t="s">
        <v>39</v>
      </c>
      <c r="D1264" s="2">
        <v>2008</v>
      </c>
      <c r="E1264" s="1">
        <v>56</v>
      </c>
    </row>
    <row r="1265" spans="1:5" x14ac:dyDescent="0.35">
      <c r="A1265" s="1" t="s">
        <v>130</v>
      </c>
      <c r="B1265" s="1" t="s">
        <v>1</v>
      </c>
      <c r="C1265" s="1" t="s">
        <v>39</v>
      </c>
      <c r="D1265" s="2">
        <v>2017</v>
      </c>
      <c r="E1265" s="1">
        <v>68</v>
      </c>
    </row>
    <row r="1266" spans="1:5" x14ac:dyDescent="0.35">
      <c r="A1266" s="1" t="s">
        <v>130</v>
      </c>
      <c r="B1266" s="1" t="s">
        <v>1</v>
      </c>
      <c r="C1266" s="1" t="s">
        <v>40</v>
      </c>
      <c r="D1266" s="2">
        <v>2008</v>
      </c>
      <c r="E1266" s="1">
        <v>39</v>
      </c>
    </row>
    <row r="1267" spans="1:5" x14ac:dyDescent="0.35">
      <c r="A1267" s="1" t="s">
        <v>130</v>
      </c>
      <c r="B1267" s="1" t="s">
        <v>1</v>
      </c>
      <c r="C1267" s="1" t="s">
        <v>40</v>
      </c>
      <c r="D1267" s="2">
        <v>2017</v>
      </c>
      <c r="E1267" s="1">
        <v>45</v>
      </c>
    </row>
    <row r="1268" spans="1:5" x14ac:dyDescent="0.35">
      <c r="A1268" s="1" t="s">
        <v>130</v>
      </c>
      <c r="B1268" s="1" t="s">
        <v>1</v>
      </c>
      <c r="C1268" s="1" t="s">
        <v>41</v>
      </c>
      <c r="D1268" s="2">
        <v>2008</v>
      </c>
      <c r="E1268" s="1">
        <v>96</v>
      </c>
    </row>
    <row r="1269" spans="1:5" x14ac:dyDescent="0.35">
      <c r="A1269" s="1" t="s">
        <v>130</v>
      </c>
      <c r="B1269" s="1" t="s">
        <v>1</v>
      </c>
      <c r="C1269" s="1" t="s">
        <v>41</v>
      </c>
      <c r="D1269" s="2">
        <v>2017</v>
      </c>
      <c r="E1269" s="1">
        <v>87</v>
      </c>
    </row>
    <row r="1270" spans="1:5" x14ac:dyDescent="0.35">
      <c r="A1270" s="1" t="s">
        <v>130</v>
      </c>
      <c r="B1270" s="1" t="s">
        <v>1</v>
      </c>
      <c r="C1270" s="1" t="s">
        <v>42</v>
      </c>
      <c r="D1270" s="2">
        <v>2008</v>
      </c>
      <c r="E1270" s="1">
        <v>103</v>
      </c>
    </row>
    <row r="1271" spans="1:5" x14ac:dyDescent="0.35">
      <c r="A1271" s="1" t="s">
        <v>130</v>
      </c>
      <c r="B1271" s="1" t="s">
        <v>1</v>
      </c>
      <c r="C1271" s="1" t="s">
        <v>42</v>
      </c>
      <c r="D1271" s="2">
        <v>2017</v>
      </c>
      <c r="E1271" s="1">
        <v>93</v>
      </c>
    </row>
    <row r="1272" spans="1:5" x14ac:dyDescent="0.35">
      <c r="A1272" s="1" t="s">
        <v>130</v>
      </c>
      <c r="B1272" s="1" t="s">
        <v>1</v>
      </c>
      <c r="C1272" s="1" t="s">
        <v>43</v>
      </c>
      <c r="D1272" s="2">
        <v>2008</v>
      </c>
      <c r="E1272" s="1">
        <v>41</v>
      </c>
    </row>
    <row r="1273" spans="1:5" x14ac:dyDescent="0.35">
      <c r="A1273" s="1" t="s">
        <v>130</v>
      </c>
      <c r="B1273" s="1" t="s">
        <v>1</v>
      </c>
      <c r="C1273" s="1" t="s">
        <v>43</v>
      </c>
      <c r="D1273" s="2">
        <v>2017</v>
      </c>
      <c r="E1273" s="1">
        <v>46</v>
      </c>
    </row>
    <row r="1274" spans="1:5" x14ac:dyDescent="0.35">
      <c r="A1274" s="1" t="s">
        <v>130</v>
      </c>
      <c r="B1274" s="1" t="s">
        <v>1</v>
      </c>
      <c r="C1274" s="1" t="s">
        <v>44</v>
      </c>
      <c r="D1274" s="2">
        <v>2008</v>
      </c>
      <c r="E1274" s="1">
        <v>27</v>
      </c>
    </row>
    <row r="1275" spans="1:5" x14ac:dyDescent="0.35">
      <c r="A1275" s="1" t="s">
        <v>130</v>
      </c>
      <c r="B1275" s="1" t="s">
        <v>1</v>
      </c>
      <c r="C1275" s="1" t="s">
        <v>44</v>
      </c>
      <c r="D1275" s="2">
        <v>2017</v>
      </c>
      <c r="E1275" s="1">
        <v>41</v>
      </c>
    </row>
    <row r="1276" spans="1:5" x14ac:dyDescent="0.35">
      <c r="A1276" s="1" t="s">
        <v>130</v>
      </c>
      <c r="B1276" s="1" t="s">
        <v>1</v>
      </c>
      <c r="C1276" s="1" t="s">
        <v>45</v>
      </c>
      <c r="D1276" s="2">
        <v>2008</v>
      </c>
      <c r="E1276" s="1">
        <v>70</v>
      </c>
    </row>
    <row r="1277" spans="1:5" x14ac:dyDescent="0.35">
      <c r="A1277" s="1" t="s">
        <v>130</v>
      </c>
      <c r="B1277" s="1" t="s">
        <v>1</v>
      </c>
      <c r="C1277" s="1" t="s">
        <v>45</v>
      </c>
      <c r="D1277" s="2">
        <v>2017</v>
      </c>
      <c r="E1277" s="1">
        <v>75</v>
      </c>
    </row>
    <row r="1278" spans="1:5" x14ac:dyDescent="0.35">
      <c r="A1278" s="1" t="s">
        <v>130</v>
      </c>
      <c r="B1278" s="1" t="s">
        <v>1</v>
      </c>
      <c r="C1278" s="1" t="s">
        <v>46</v>
      </c>
      <c r="D1278" s="2">
        <v>2008</v>
      </c>
      <c r="E1278" s="1">
        <v>44</v>
      </c>
    </row>
    <row r="1279" spans="1:5" x14ac:dyDescent="0.35">
      <c r="A1279" s="1" t="s">
        <v>130</v>
      </c>
      <c r="B1279" s="1" t="s">
        <v>1</v>
      </c>
      <c r="C1279" s="1" t="s">
        <v>46</v>
      </c>
      <c r="D1279" s="2">
        <v>2017</v>
      </c>
      <c r="E1279" s="1">
        <v>34</v>
      </c>
    </row>
    <row r="1280" spans="1:5" x14ac:dyDescent="0.35">
      <c r="A1280" s="1" t="s">
        <v>130</v>
      </c>
      <c r="B1280" s="1" t="s">
        <v>1</v>
      </c>
      <c r="C1280" s="1" t="s">
        <v>47</v>
      </c>
      <c r="D1280" s="2">
        <v>2008</v>
      </c>
      <c r="E1280" s="1">
        <v>29</v>
      </c>
    </row>
    <row r="1281" spans="1:5" x14ac:dyDescent="0.35">
      <c r="A1281" s="1" t="s">
        <v>130</v>
      </c>
      <c r="B1281" s="1" t="s">
        <v>1</v>
      </c>
      <c r="C1281" s="1" t="s">
        <v>47</v>
      </c>
      <c r="D1281" s="2">
        <v>2017</v>
      </c>
      <c r="E1281" s="1">
        <v>26</v>
      </c>
    </row>
    <row r="1282" spans="1:5" x14ac:dyDescent="0.35">
      <c r="A1282" s="1" t="s">
        <v>130</v>
      </c>
      <c r="B1282" s="1" t="s">
        <v>1</v>
      </c>
      <c r="C1282" s="1" t="s">
        <v>48</v>
      </c>
      <c r="D1282" s="2">
        <v>2008</v>
      </c>
      <c r="E1282" s="1">
        <v>63</v>
      </c>
    </row>
    <row r="1283" spans="1:5" x14ac:dyDescent="0.35">
      <c r="A1283" s="1" t="s">
        <v>130</v>
      </c>
      <c r="B1283" s="1" t="s">
        <v>1</v>
      </c>
      <c r="C1283" s="1" t="s">
        <v>48</v>
      </c>
      <c r="D1283" s="2">
        <v>2017</v>
      </c>
      <c r="E1283" s="1">
        <v>79</v>
      </c>
    </row>
    <row r="1284" spans="1:5" x14ac:dyDescent="0.35">
      <c r="A1284" s="1" t="s">
        <v>130</v>
      </c>
      <c r="B1284" s="1" t="s">
        <v>1</v>
      </c>
      <c r="C1284" s="1" t="s">
        <v>49</v>
      </c>
      <c r="D1284" s="2">
        <v>2008</v>
      </c>
      <c r="E1284" s="1">
        <v>60</v>
      </c>
    </row>
    <row r="1285" spans="1:5" x14ac:dyDescent="0.35">
      <c r="A1285" s="1" t="s">
        <v>130</v>
      </c>
      <c r="B1285" s="1" t="s">
        <v>1</v>
      </c>
      <c r="C1285" s="1" t="s">
        <v>49</v>
      </c>
      <c r="D1285" s="2">
        <v>2017</v>
      </c>
      <c r="E1285" s="1">
        <v>65</v>
      </c>
    </row>
    <row r="1286" spans="1:5" x14ac:dyDescent="0.35">
      <c r="A1286" s="1" t="s">
        <v>130</v>
      </c>
      <c r="B1286" s="1" t="s">
        <v>1</v>
      </c>
      <c r="C1286" s="1" t="s">
        <v>50</v>
      </c>
      <c r="D1286" s="2">
        <v>2008</v>
      </c>
      <c r="E1286" s="1">
        <v>79</v>
      </c>
    </row>
    <row r="1287" spans="1:5" x14ac:dyDescent="0.35">
      <c r="A1287" s="1" t="s">
        <v>130</v>
      </c>
      <c r="B1287" s="1" t="s">
        <v>1</v>
      </c>
      <c r="C1287" s="1" t="s">
        <v>50</v>
      </c>
      <c r="D1287" s="2">
        <v>2017</v>
      </c>
      <c r="E1287" s="1">
        <v>61</v>
      </c>
    </row>
    <row r="1288" spans="1:5" x14ac:dyDescent="0.35">
      <c r="A1288" s="1" t="s">
        <v>130</v>
      </c>
      <c r="B1288" s="1" t="s">
        <v>1</v>
      </c>
      <c r="C1288" s="1" t="s">
        <v>51</v>
      </c>
      <c r="D1288" s="2">
        <v>2008</v>
      </c>
      <c r="E1288" s="1">
        <v>49</v>
      </c>
    </row>
    <row r="1289" spans="1:5" x14ac:dyDescent="0.35">
      <c r="A1289" s="1" t="s">
        <v>130</v>
      </c>
      <c r="B1289" s="1" t="s">
        <v>1</v>
      </c>
      <c r="C1289" s="1" t="s">
        <v>51</v>
      </c>
      <c r="D1289" s="2">
        <v>2017</v>
      </c>
      <c r="E1289" s="1">
        <v>37</v>
      </c>
    </row>
    <row r="1290" spans="1:5" x14ac:dyDescent="0.35">
      <c r="A1290" s="1" t="s">
        <v>130</v>
      </c>
      <c r="B1290" s="1" t="s">
        <v>1</v>
      </c>
      <c r="C1290" s="1" t="s">
        <v>52</v>
      </c>
      <c r="D1290" s="2">
        <v>2008</v>
      </c>
      <c r="E1290" s="1">
        <v>42</v>
      </c>
    </row>
    <row r="1291" spans="1:5" x14ac:dyDescent="0.35">
      <c r="A1291" s="1" t="s">
        <v>130</v>
      </c>
      <c r="B1291" s="1" t="s">
        <v>1</v>
      </c>
      <c r="C1291" s="1" t="s">
        <v>52</v>
      </c>
      <c r="D1291" s="2">
        <v>2017</v>
      </c>
      <c r="E1291" s="1">
        <v>31</v>
      </c>
    </row>
    <row r="1292" spans="1:5" x14ac:dyDescent="0.35">
      <c r="A1292" s="1" t="s">
        <v>130</v>
      </c>
      <c r="B1292" s="1" t="s">
        <v>1</v>
      </c>
      <c r="C1292" s="1" t="s">
        <v>53</v>
      </c>
      <c r="D1292" s="2">
        <v>2008</v>
      </c>
      <c r="E1292" s="1">
        <v>46</v>
      </c>
    </row>
    <row r="1293" spans="1:5" x14ac:dyDescent="0.35">
      <c r="A1293" s="1" t="s">
        <v>130</v>
      </c>
      <c r="B1293" s="1" t="s">
        <v>1</v>
      </c>
      <c r="C1293" s="1" t="s">
        <v>53</v>
      </c>
      <c r="D1293" s="2">
        <v>2017</v>
      </c>
      <c r="E1293" s="1">
        <v>42</v>
      </c>
    </row>
    <row r="1294" spans="1:5" x14ac:dyDescent="0.35">
      <c r="A1294" s="1" t="s">
        <v>130</v>
      </c>
      <c r="B1294" s="1" t="s">
        <v>1</v>
      </c>
      <c r="C1294" s="1" t="s">
        <v>54</v>
      </c>
      <c r="D1294" s="2">
        <v>2008</v>
      </c>
      <c r="E1294" s="1">
        <v>54</v>
      </c>
    </row>
    <row r="1295" spans="1:5" x14ac:dyDescent="0.35">
      <c r="A1295" s="1" t="s">
        <v>130</v>
      </c>
      <c r="B1295" s="1" t="s">
        <v>1</v>
      </c>
      <c r="C1295" s="1" t="s">
        <v>54</v>
      </c>
      <c r="D1295" s="2">
        <v>2017</v>
      </c>
      <c r="E1295" s="1">
        <v>32</v>
      </c>
    </row>
    <row r="1296" spans="1:5" x14ac:dyDescent="0.35">
      <c r="A1296" s="1" t="s">
        <v>130</v>
      </c>
      <c r="B1296" s="1" t="s">
        <v>1</v>
      </c>
      <c r="C1296" s="1" t="s">
        <v>55</v>
      </c>
      <c r="D1296" s="2">
        <v>2008</v>
      </c>
      <c r="E1296" s="1">
        <v>37</v>
      </c>
    </row>
    <row r="1297" spans="1:5" x14ac:dyDescent="0.35">
      <c r="A1297" s="1" t="s">
        <v>130</v>
      </c>
      <c r="B1297" s="1" t="s">
        <v>1</v>
      </c>
      <c r="C1297" s="1" t="s">
        <v>55</v>
      </c>
      <c r="D1297" s="2">
        <v>2017</v>
      </c>
      <c r="E1297" s="1">
        <v>30</v>
      </c>
    </row>
    <row r="1298" spans="1:5" x14ac:dyDescent="0.35">
      <c r="A1298" s="1" t="s">
        <v>130</v>
      </c>
      <c r="B1298" s="1" t="s">
        <v>1</v>
      </c>
      <c r="C1298" s="1" t="s">
        <v>56</v>
      </c>
      <c r="D1298" s="2">
        <v>2008</v>
      </c>
      <c r="E1298" s="1">
        <v>210</v>
      </c>
    </row>
    <row r="1299" spans="1:5" x14ac:dyDescent="0.35">
      <c r="A1299" s="1" t="s">
        <v>130</v>
      </c>
      <c r="B1299" s="1" t="s">
        <v>1</v>
      </c>
      <c r="C1299" s="1" t="s">
        <v>56</v>
      </c>
      <c r="D1299" s="2">
        <v>2017</v>
      </c>
      <c r="E1299" s="1">
        <v>227</v>
      </c>
    </row>
    <row r="1300" spans="1:5" x14ac:dyDescent="0.35">
      <c r="A1300" s="1" t="s">
        <v>130</v>
      </c>
      <c r="B1300" s="1" t="s">
        <v>1</v>
      </c>
      <c r="C1300" s="1" t="s">
        <v>57</v>
      </c>
      <c r="D1300" s="2">
        <v>2008</v>
      </c>
      <c r="E1300" s="1">
        <v>154</v>
      </c>
    </row>
    <row r="1301" spans="1:5" x14ac:dyDescent="0.35">
      <c r="A1301" s="1" t="s">
        <v>130</v>
      </c>
      <c r="B1301" s="1" t="s">
        <v>1</v>
      </c>
      <c r="C1301" s="1" t="s">
        <v>57</v>
      </c>
      <c r="D1301" s="2">
        <v>2017</v>
      </c>
      <c r="E1301" s="1">
        <v>133</v>
      </c>
    </row>
    <row r="1302" spans="1:5" x14ac:dyDescent="0.35">
      <c r="A1302" s="1" t="s">
        <v>130</v>
      </c>
      <c r="B1302" s="1" t="s">
        <v>1</v>
      </c>
      <c r="C1302" s="1" t="s">
        <v>58</v>
      </c>
      <c r="D1302" s="2">
        <v>2008</v>
      </c>
      <c r="E1302" s="1">
        <v>19</v>
      </c>
    </row>
    <row r="1303" spans="1:5" x14ac:dyDescent="0.35">
      <c r="A1303" s="1" t="s">
        <v>130</v>
      </c>
      <c r="B1303" s="1" t="s">
        <v>1</v>
      </c>
      <c r="C1303" s="1" t="s">
        <v>58</v>
      </c>
      <c r="D1303" s="2">
        <v>2017</v>
      </c>
      <c r="E1303" s="1">
        <v>17</v>
      </c>
    </row>
    <row r="1304" spans="1:5" x14ac:dyDescent="0.35">
      <c r="A1304" s="1" t="s">
        <v>130</v>
      </c>
      <c r="B1304" s="1" t="s">
        <v>1</v>
      </c>
      <c r="C1304" s="1" t="s">
        <v>59</v>
      </c>
      <c r="D1304" s="2">
        <v>2008</v>
      </c>
      <c r="E1304" s="1">
        <v>41</v>
      </c>
    </row>
    <row r="1305" spans="1:5" x14ac:dyDescent="0.35">
      <c r="A1305" s="1" t="s">
        <v>130</v>
      </c>
      <c r="B1305" s="1" t="s">
        <v>1</v>
      </c>
      <c r="C1305" s="1" t="s">
        <v>59</v>
      </c>
      <c r="D1305" s="2">
        <v>2017</v>
      </c>
      <c r="E1305" s="1">
        <v>33</v>
      </c>
    </row>
    <row r="1306" spans="1:5" x14ac:dyDescent="0.35">
      <c r="A1306" s="1" t="s">
        <v>130</v>
      </c>
      <c r="B1306" s="1" t="s">
        <v>1</v>
      </c>
      <c r="C1306" s="1" t="s">
        <v>60</v>
      </c>
      <c r="D1306" s="2">
        <v>2008</v>
      </c>
      <c r="E1306" s="1">
        <v>207</v>
      </c>
    </row>
    <row r="1307" spans="1:5" x14ac:dyDescent="0.35">
      <c r="A1307" s="1" t="s">
        <v>130</v>
      </c>
      <c r="B1307" s="1" t="s">
        <v>1</v>
      </c>
      <c r="C1307" s="1" t="s">
        <v>60</v>
      </c>
      <c r="D1307" s="2">
        <v>2017</v>
      </c>
      <c r="E1307" s="1">
        <v>126</v>
      </c>
    </row>
    <row r="1308" spans="1:5" x14ac:dyDescent="0.35">
      <c r="A1308" s="1" t="s">
        <v>130</v>
      </c>
      <c r="B1308" s="1" t="s">
        <v>1</v>
      </c>
      <c r="C1308" s="1" t="s">
        <v>61</v>
      </c>
      <c r="D1308" s="2">
        <v>2008</v>
      </c>
      <c r="E1308" s="1">
        <v>6</v>
      </c>
    </row>
    <row r="1309" spans="1:5" x14ac:dyDescent="0.35">
      <c r="A1309" s="1" t="s">
        <v>130</v>
      </c>
      <c r="B1309" s="1" t="s">
        <v>1</v>
      </c>
      <c r="C1309" s="1" t="s">
        <v>61</v>
      </c>
      <c r="D1309" s="2">
        <v>2017</v>
      </c>
      <c r="E1309" s="1">
        <v>10</v>
      </c>
    </row>
    <row r="1310" spans="1:5" x14ac:dyDescent="0.35">
      <c r="A1310" s="1" t="s">
        <v>130</v>
      </c>
      <c r="B1310" s="1" t="s">
        <v>1</v>
      </c>
      <c r="C1310" s="1" t="s">
        <v>62</v>
      </c>
      <c r="D1310" s="2">
        <v>2008</v>
      </c>
      <c r="E1310" s="1">
        <v>41</v>
      </c>
    </row>
    <row r="1311" spans="1:5" x14ac:dyDescent="0.35">
      <c r="A1311" s="1" t="s">
        <v>130</v>
      </c>
      <c r="B1311" s="1" t="s">
        <v>1</v>
      </c>
      <c r="C1311" s="1" t="s">
        <v>62</v>
      </c>
      <c r="D1311" s="2">
        <v>2017</v>
      </c>
      <c r="E1311" s="1">
        <v>59</v>
      </c>
    </row>
    <row r="1312" spans="1:5" x14ac:dyDescent="0.35">
      <c r="A1312" s="1" t="s">
        <v>130</v>
      </c>
      <c r="B1312" s="1" t="s">
        <v>1</v>
      </c>
      <c r="C1312" s="1" t="s">
        <v>63</v>
      </c>
      <c r="D1312" s="2">
        <v>2008</v>
      </c>
      <c r="E1312" s="1">
        <v>82</v>
      </c>
    </row>
    <row r="1313" spans="1:5" x14ac:dyDescent="0.35">
      <c r="A1313" s="1" t="s">
        <v>130</v>
      </c>
      <c r="B1313" s="1" t="s">
        <v>1</v>
      </c>
      <c r="C1313" s="1" t="s">
        <v>63</v>
      </c>
      <c r="D1313" s="2">
        <v>2017</v>
      </c>
      <c r="E1313" s="1">
        <v>85</v>
      </c>
    </row>
    <row r="1314" spans="1:5" x14ac:dyDescent="0.35">
      <c r="A1314" s="1" t="s">
        <v>130</v>
      </c>
      <c r="B1314" s="1" t="s">
        <v>1</v>
      </c>
      <c r="C1314" s="1" t="s">
        <v>64</v>
      </c>
      <c r="D1314" s="2">
        <v>2008</v>
      </c>
      <c r="E1314" s="1">
        <v>148</v>
      </c>
    </row>
    <row r="1315" spans="1:5" x14ac:dyDescent="0.35">
      <c r="A1315" s="1" t="s">
        <v>130</v>
      </c>
      <c r="B1315" s="1" t="s">
        <v>1</v>
      </c>
      <c r="C1315" s="1" t="s">
        <v>64</v>
      </c>
      <c r="D1315" s="2">
        <v>2017</v>
      </c>
      <c r="E1315" s="1">
        <v>109</v>
      </c>
    </row>
    <row r="1316" spans="1:5" x14ac:dyDescent="0.35">
      <c r="A1316" s="1" t="s">
        <v>130</v>
      </c>
      <c r="B1316" s="1" t="s">
        <v>1</v>
      </c>
      <c r="C1316" s="1" t="s">
        <v>65</v>
      </c>
      <c r="D1316" s="2">
        <v>2008</v>
      </c>
      <c r="E1316" s="1">
        <v>95</v>
      </c>
    </row>
    <row r="1317" spans="1:5" x14ac:dyDescent="0.35">
      <c r="A1317" s="1" t="s">
        <v>130</v>
      </c>
      <c r="B1317" s="1" t="s">
        <v>1</v>
      </c>
      <c r="C1317" s="1" t="s">
        <v>65</v>
      </c>
      <c r="D1317" s="2">
        <v>2017</v>
      </c>
      <c r="E1317" s="1">
        <v>98</v>
      </c>
    </row>
    <row r="1318" spans="1:5" x14ac:dyDescent="0.35">
      <c r="A1318" s="1" t="s">
        <v>130</v>
      </c>
      <c r="B1318" s="1" t="s">
        <v>1</v>
      </c>
      <c r="C1318" s="1" t="s">
        <v>66</v>
      </c>
      <c r="D1318" s="2">
        <v>2008</v>
      </c>
      <c r="E1318" s="1">
        <v>77</v>
      </c>
    </row>
    <row r="1319" spans="1:5" x14ac:dyDescent="0.35">
      <c r="A1319" s="1" t="s">
        <v>130</v>
      </c>
      <c r="B1319" s="1" t="s">
        <v>1</v>
      </c>
      <c r="C1319" s="1" t="s">
        <v>66</v>
      </c>
      <c r="D1319" s="2">
        <v>2017</v>
      </c>
      <c r="E1319" s="1">
        <v>63</v>
      </c>
    </row>
    <row r="1320" spans="1:5" x14ac:dyDescent="0.35">
      <c r="A1320" s="1" t="s">
        <v>130</v>
      </c>
      <c r="B1320" s="1" t="s">
        <v>1</v>
      </c>
      <c r="C1320" s="1" t="s">
        <v>67</v>
      </c>
      <c r="D1320" s="2">
        <v>2008</v>
      </c>
      <c r="E1320" s="1">
        <v>108</v>
      </c>
    </row>
    <row r="1321" spans="1:5" x14ac:dyDescent="0.35">
      <c r="A1321" s="1" t="s">
        <v>130</v>
      </c>
      <c r="B1321" s="1" t="s">
        <v>1</v>
      </c>
      <c r="C1321" s="1" t="s">
        <v>67</v>
      </c>
      <c r="D1321" s="2">
        <v>2017</v>
      </c>
      <c r="E1321" s="1">
        <v>77</v>
      </c>
    </row>
    <row r="1322" spans="1:5" x14ac:dyDescent="0.35">
      <c r="A1322" s="1" t="s">
        <v>130</v>
      </c>
      <c r="B1322" s="1" t="s">
        <v>1</v>
      </c>
      <c r="C1322" s="1" t="s">
        <v>68</v>
      </c>
      <c r="D1322" s="2">
        <v>2008</v>
      </c>
      <c r="E1322" s="1">
        <v>60</v>
      </c>
    </row>
    <row r="1323" spans="1:5" x14ac:dyDescent="0.35">
      <c r="A1323" s="1" t="s">
        <v>130</v>
      </c>
      <c r="B1323" s="1" t="s">
        <v>1</v>
      </c>
      <c r="C1323" s="1" t="s">
        <v>68</v>
      </c>
      <c r="D1323" s="2">
        <v>2017</v>
      </c>
      <c r="E1323" s="1">
        <v>60</v>
      </c>
    </row>
    <row r="1324" spans="1:5" x14ac:dyDescent="0.35">
      <c r="A1324" s="1" t="s">
        <v>130</v>
      </c>
      <c r="B1324" s="1" t="s">
        <v>1</v>
      </c>
      <c r="C1324" s="1" t="s">
        <v>69</v>
      </c>
      <c r="D1324" s="2">
        <v>2008</v>
      </c>
      <c r="E1324" s="1">
        <v>194</v>
      </c>
    </row>
    <row r="1325" spans="1:5" x14ac:dyDescent="0.35">
      <c r="A1325" s="1" t="s">
        <v>130</v>
      </c>
      <c r="B1325" s="1" t="s">
        <v>1</v>
      </c>
      <c r="C1325" s="1" t="s">
        <v>69</v>
      </c>
      <c r="D1325" s="2">
        <v>2017</v>
      </c>
      <c r="E1325" s="1">
        <v>149</v>
      </c>
    </row>
    <row r="1326" spans="1:5" x14ac:dyDescent="0.35">
      <c r="A1326" s="1" t="s">
        <v>130</v>
      </c>
      <c r="B1326" s="1" t="s">
        <v>1</v>
      </c>
      <c r="C1326" s="1" t="s">
        <v>70</v>
      </c>
      <c r="D1326" s="2">
        <v>2008</v>
      </c>
      <c r="E1326" s="1">
        <v>88</v>
      </c>
    </row>
    <row r="1327" spans="1:5" x14ac:dyDescent="0.35">
      <c r="A1327" s="1" t="s">
        <v>130</v>
      </c>
      <c r="B1327" s="1" t="s">
        <v>1</v>
      </c>
      <c r="C1327" s="1" t="s">
        <v>70</v>
      </c>
      <c r="D1327" s="2">
        <v>2017</v>
      </c>
      <c r="E1327" s="1">
        <v>62</v>
      </c>
    </row>
    <row r="1328" spans="1:5" x14ac:dyDescent="0.35">
      <c r="A1328" s="1" t="s">
        <v>130</v>
      </c>
      <c r="B1328" s="1" t="s">
        <v>1</v>
      </c>
      <c r="C1328" s="1" t="s">
        <v>71</v>
      </c>
      <c r="D1328" s="2">
        <v>2008</v>
      </c>
      <c r="E1328" s="1">
        <v>65</v>
      </c>
    </row>
    <row r="1329" spans="1:5" x14ac:dyDescent="0.35">
      <c r="A1329" s="1" t="s">
        <v>130</v>
      </c>
      <c r="B1329" s="1" t="s">
        <v>1</v>
      </c>
      <c r="C1329" s="1" t="s">
        <v>71</v>
      </c>
      <c r="D1329" s="2">
        <v>2017</v>
      </c>
      <c r="E1329" s="1">
        <v>59</v>
      </c>
    </row>
    <row r="1330" spans="1:5" x14ac:dyDescent="0.35">
      <c r="A1330" s="1" t="s">
        <v>130</v>
      </c>
      <c r="B1330" s="1" t="s">
        <v>1</v>
      </c>
      <c r="C1330" s="1" t="s">
        <v>72</v>
      </c>
      <c r="D1330" s="2">
        <v>2008</v>
      </c>
      <c r="E1330" s="1">
        <v>61</v>
      </c>
    </row>
    <row r="1331" spans="1:5" x14ac:dyDescent="0.35">
      <c r="A1331" s="1" t="s">
        <v>130</v>
      </c>
      <c r="B1331" s="1" t="s">
        <v>1</v>
      </c>
      <c r="C1331" s="1" t="s">
        <v>72</v>
      </c>
      <c r="D1331" s="2">
        <v>2017</v>
      </c>
      <c r="E1331" s="1">
        <v>44</v>
      </c>
    </row>
    <row r="1332" spans="1:5" x14ac:dyDescent="0.35">
      <c r="A1332" s="1" t="s">
        <v>130</v>
      </c>
      <c r="B1332" s="1" t="s">
        <v>1</v>
      </c>
      <c r="C1332" s="1" t="s">
        <v>73</v>
      </c>
      <c r="D1332" s="2">
        <v>2008</v>
      </c>
      <c r="E1332" s="1">
        <v>48</v>
      </c>
    </row>
    <row r="1333" spans="1:5" x14ac:dyDescent="0.35">
      <c r="A1333" s="1" t="s">
        <v>130</v>
      </c>
      <c r="B1333" s="1" t="s">
        <v>1</v>
      </c>
      <c r="C1333" s="1" t="s">
        <v>73</v>
      </c>
      <c r="D1333" s="2">
        <v>2017</v>
      </c>
      <c r="E1333" s="1">
        <v>95</v>
      </c>
    </row>
    <row r="1334" spans="1:5" x14ac:dyDescent="0.35">
      <c r="A1334" s="1" t="s">
        <v>130</v>
      </c>
      <c r="B1334" s="1" t="s">
        <v>1</v>
      </c>
      <c r="C1334" s="1" t="s">
        <v>74</v>
      </c>
      <c r="D1334" s="2">
        <v>2008</v>
      </c>
      <c r="E1334" s="1">
        <v>35</v>
      </c>
    </row>
    <row r="1335" spans="1:5" x14ac:dyDescent="0.35">
      <c r="A1335" s="1" t="s">
        <v>130</v>
      </c>
      <c r="B1335" s="1" t="s">
        <v>1</v>
      </c>
      <c r="C1335" s="1" t="s">
        <v>74</v>
      </c>
      <c r="D1335" s="2">
        <v>2017</v>
      </c>
      <c r="E1335" s="1">
        <v>67</v>
      </c>
    </row>
    <row r="1336" spans="1:5" x14ac:dyDescent="0.35">
      <c r="A1336" s="1" t="s">
        <v>130</v>
      </c>
      <c r="B1336" s="1" t="s">
        <v>1</v>
      </c>
      <c r="C1336" s="1" t="s">
        <v>75</v>
      </c>
      <c r="D1336" s="2">
        <v>2008</v>
      </c>
      <c r="E1336" s="1">
        <v>15</v>
      </c>
    </row>
    <row r="1337" spans="1:5" x14ac:dyDescent="0.35">
      <c r="A1337" s="1" t="s">
        <v>130</v>
      </c>
      <c r="B1337" s="1" t="s">
        <v>1</v>
      </c>
      <c r="C1337" s="1" t="s">
        <v>75</v>
      </c>
      <c r="D1337" s="2">
        <v>2017</v>
      </c>
      <c r="E1337" s="1">
        <v>25</v>
      </c>
    </row>
    <row r="1338" spans="1:5" x14ac:dyDescent="0.35">
      <c r="A1338" s="1" t="s">
        <v>130</v>
      </c>
      <c r="B1338" s="1" t="s">
        <v>1</v>
      </c>
      <c r="C1338" s="1" t="s">
        <v>76</v>
      </c>
      <c r="D1338" s="2">
        <v>2008</v>
      </c>
      <c r="E1338" s="1">
        <v>214</v>
      </c>
    </row>
    <row r="1339" spans="1:5" x14ac:dyDescent="0.35">
      <c r="A1339" s="1" t="s">
        <v>130</v>
      </c>
      <c r="B1339" s="1" t="s">
        <v>1</v>
      </c>
      <c r="C1339" s="1" t="s">
        <v>76</v>
      </c>
      <c r="D1339" s="2">
        <v>2017</v>
      </c>
      <c r="E1339" s="1">
        <v>208</v>
      </c>
    </row>
    <row r="1340" spans="1:5" x14ac:dyDescent="0.35">
      <c r="A1340" s="1" t="s">
        <v>130</v>
      </c>
      <c r="B1340" s="1" t="s">
        <v>1</v>
      </c>
      <c r="C1340" s="1" t="s">
        <v>77</v>
      </c>
      <c r="D1340" s="2">
        <v>2008</v>
      </c>
      <c r="E1340" s="1">
        <v>0</v>
      </c>
    </row>
    <row r="1341" spans="1:5" x14ac:dyDescent="0.35">
      <c r="A1341" s="1" t="s">
        <v>130</v>
      </c>
      <c r="B1341" s="1" t="s">
        <v>1</v>
      </c>
      <c r="C1341" s="1" t="s">
        <v>77</v>
      </c>
      <c r="D1341" s="2">
        <v>2017</v>
      </c>
      <c r="E1341" s="1">
        <v>4</v>
      </c>
    </row>
    <row r="1342" spans="1:5" x14ac:dyDescent="0.35">
      <c r="A1342" s="1" t="s">
        <v>130</v>
      </c>
      <c r="B1342" s="1" t="s">
        <v>1</v>
      </c>
      <c r="C1342" s="1" t="s">
        <v>78</v>
      </c>
      <c r="D1342" s="2">
        <v>2008</v>
      </c>
      <c r="E1342" s="1">
        <v>121</v>
      </c>
    </row>
    <row r="1343" spans="1:5" x14ac:dyDescent="0.35">
      <c r="A1343" s="1" t="s">
        <v>130</v>
      </c>
      <c r="B1343" s="1" t="s">
        <v>1</v>
      </c>
      <c r="C1343" s="1" t="s">
        <v>78</v>
      </c>
      <c r="D1343" s="2">
        <v>2017</v>
      </c>
      <c r="E1343" s="1">
        <v>119</v>
      </c>
    </row>
    <row r="1344" spans="1:5" x14ac:dyDescent="0.35">
      <c r="A1344" s="1" t="s">
        <v>130</v>
      </c>
      <c r="B1344" s="1" t="s">
        <v>1</v>
      </c>
      <c r="C1344" s="1" t="s">
        <v>79</v>
      </c>
      <c r="D1344" s="2">
        <v>2008</v>
      </c>
      <c r="E1344" s="1">
        <v>83</v>
      </c>
    </row>
    <row r="1345" spans="1:5" x14ac:dyDescent="0.35">
      <c r="A1345" s="1" t="s">
        <v>130</v>
      </c>
      <c r="B1345" s="1" t="s">
        <v>1</v>
      </c>
      <c r="C1345" s="1" t="s">
        <v>79</v>
      </c>
      <c r="D1345" s="2">
        <v>2017</v>
      </c>
      <c r="E1345" s="1">
        <v>63</v>
      </c>
    </row>
    <row r="1346" spans="1:5" x14ac:dyDescent="0.35">
      <c r="A1346" s="1" t="s">
        <v>130</v>
      </c>
      <c r="B1346" s="1" t="s">
        <v>1</v>
      </c>
      <c r="C1346" s="1" t="s">
        <v>80</v>
      </c>
      <c r="D1346" s="2">
        <v>2008</v>
      </c>
      <c r="E1346" s="1">
        <v>44</v>
      </c>
    </row>
    <row r="1347" spans="1:5" x14ac:dyDescent="0.35">
      <c r="A1347" s="1" t="s">
        <v>130</v>
      </c>
      <c r="B1347" s="1" t="s">
        <v>1</v>
      </c>
      <c r="C1347" s="1" t="s">
        <v>80</v>
      </c>
      <c r="D1347" s="2">
        <v>2017</v>
      </c>
      <c r="E1347" s="1">
        <v>40</v>
      </c>
    </row>
    <row r="1348" spans="1:5" x14ac:dyDescent="0.35">
      <c r="A1348" s="1" t="s">
        <v>130</v>
      </c>
      <c r="B1348" s="1" t="s">
        <v>1</v>
      </c>
      <c r="C1348" s="1" t="s">
        <v>81</v>
      </c>
      <c r="D1348" s="2">
        <v>2008</v>
      </c>
      <c r="E1348" s="1">
        <v>286</v>
      </c>
    </row>
    <row r="1349" spans="1:5" x14ac:dyDescent="0.35">
      <c r="A1349" s="1" t="s">
        <v>130</v>
      </c>
      <c r="B1349" s="1" t="s">
        <v>1</v>
      </c>
      <c r="C1349" s="1" t="s">
        <v>81</v>
      </c>
      <c r="D1349" s="2">
        <v>2017</v>
      </c>
      <c r="E1349" s="1">
        <v>339</v>
      </c>
    </row>
    <row r="1350" spans="1:5" x14ac:dyDescent="0.35">
      <c r="A1350" s="1" t="s">
        <v>130</v>
      </c>
      <c r="B1350" s="1" t="s">
        <v>1</v>
      </c>
      <c r="C1350" s="1" t="s">
        <v>82</v>
      </c>
      <c r="D1350" s="2">
        <v>2008</v>
      </c>
      <c r="E1350" s="1">
        <v>63</v>
      </c>
    </row>
    <row r="1351" spans="1:5" x14ac:dyDescent="0.35">
      <c r="A1351" s="1" t="s">
        <v>130</v>
      </c>
      <c r="B1351" s="1" t="s">
        <v>1</v>
      </c>
      <c r="C1351" s="1" t="s">
        <v>82</v>
      </c>
      <c r="D1351" s="2">
        <v>2017</v>
      </c>
      <c r="E1351" s="1">
        <v>110</v>
      </c>
    </row>
    <row r="1352" spans="1:5" x14ac:dyDescent="0.35">
      <c r="A1352" s="1" t="s">
        <v>130</v>
      </c>
      <c r="B1352" s="1" t="s">
        <v>1</v>
      </c>
      <c r="C1352" s="1" t="s">
        <v>83</v>
      </c>
      <c r="D1352" s="2">
        <v>2008</v>
      </c>
      <c r="E1352" s="1">
        <v>96</v>
      </c>
    </row>
    <row r="1353" spans="1:5" x14ac:dyDescent="0.35">
      <c r="A1353" s="1" t="s">
        <v>130</v>
      </c>
      <c r="B1353" s="1" t="s">
        <v>1</v>
      </c>
      <c r="C1353" s="1" t="s">
        <v>83</v>
      </c>
      <c r="D1353" s="2">
        <v>2017</v>
      </c>
      <c r="E1353" s="1">
        <v>80</v>
      </c>
    </row>
    <row r="1354" spans="1:5" x14ac:dyDescent="0.35">
      <c r="A1354" s="1" t="s">
        <v>130</v>
      </c>
      <c r="B1354" s="1" t="s">
        <v>1</v>
      </c>
      <c r="C1354" s="1" t="s">
        <v>84</v>
      </c>
      <c r="D1354" s="2">
        <v>2008</v>
      </c>
      <c r="E1354" s="1">
        <v>72</v>
      </c>
    </row>
    <row r="1355" spans="1:5" x14ac:dyDescent="0.35">
      <c r="A1355" s="1" t="s">
        <v>130</v>
      </c>
      <c r="B1355" s="1" t="s">
        <v>1</v>
      </c>
      <c r="C1355" s="1" t="s">
        <v>84</v>
      </c>
      <c r="D1355" s="2">
        <v>2017</v>
      </c>
      <c r="E1355" s="1">
        <v>44</v>
      </c>
    </row>
    <row r="1356" spans="1:5" x14ac:dyDescent="0.35">
      <c r="A1356" s="1" t="s">
        <v>130</v>
      </c>
      <c r="B1356" s="1" t="s">
        <v>1</v>
      </c>
      <c r="C1356" s="1" t="s">
        <v>85</v>
      </c>
      <c r="D1356" s="2">
        <v>2008</v>
      </c>
      <c r="E1356" s="1">
        <v>29</v>
      </c>
    </row>
    <row r="1357" spans="1:5" x14ac:dyDescent="0.35">
      <c r="A1357" s="1" t="s">
        <v>130</v>
      </c>
      <c r="B1357" s="1" t="s">
        <v>1</v>
      </c>
      <c r="C1357" s="1" t="s">
        <v>85</v>
      </c>
      <c r="D1357" s="2">
        <v>2017</v>
      </c>
      <c r="E1357" s="1">
        <v>31</v>
      </c>
    </row>
    <row r="1358" spans="1:5" x14ac:dyDescent="0.35">
      <c r="A1358" s="1" t="s">
        <v>130</v>
      </c>
      <c r="B1358" s="1" t="s">
        <v>1</v>
      </c>
      <c r="C1358" s="1" t="s">
        <v>86</v>
      </c>
      <c r="D1358" s="2">
        <v>2008</v>
      </c>
      <c r="E1358" s="1">
        <v>99</v>
      </c>
    </row>
    <row r="1359" spans="1:5" x14ac:dyDescent="0.35">
      <c r="A1359" s="1" t="s">
        <v>130</v>
      </c>
      <c r="B1359" s="1" t="s">
        <v>1</v>
      </c>
      <c r="C1359" s="1" t="s">
        <v>86</v>
      </c>
      <c r="D1359" s="2">
        <v>2017</v>
      </c>
      <c r="E1359" s="1">
        <v>67</v>
      </c>
    </row>
    <row r="1360" spans="1:5" x14ac:dyDescent="0.35">
      <c r="A1360" s="1" t="s">
        <v>130</v>
      </c>
      <c r="B1360" s="1" t="s">
        <v>1</v>
      </c>
      <c r="C1360" s="1" t="s">
        <v>87</v>
      </c>
      <c r="D1360" s="2">
        <v>2008</v>
      </c>
      <c r="E1360" s="1">
        <v>87</v>
      </c>
    </row>
    <row r="1361" spans="1:5" x14ac:dyDescent="0.35">
      <c r="A1361" s="1" t="s">
        <v>130</v>
      </c>
      <c r="B1361" s="1" t="s">
        <v>1</v>
      </c>
      <c r="C1361" s="1" t="s">
        <v>87</v>
      </c>
      <c r="D1361" s="2">
        <v>2017</v>
      </c>
      <c r="E1361" s="1">
        <v>97</v>
      </c>
    </row>
    <row r="1362" spans="1:5" x14ac:dyDescent="0.35">
      <c r="A1362" s="1" t="s">
        <v>130</v>
      </c>
      <c r="B1362" s="1" t="s">
        <v>1</v>
      </c>
      <c r="C1362" s="1" t="s">
        <v>88</v>
      </c>
      <c r="D1362" s="2">
        <v>2008</v>
      </c>
      <c r="E1362" s="1">
        <v>47</v>
      </c>
    </row>
    <row r="1363" spans="1:5" x14ac:dyDescent="0.35">
      <c r="A1363" s="1" t="s">
        <v>130</v>
      </c>
      <c r="B1363" s="1" t="s">
        <v>1</v>
      </c>
      <c r="C1363" s="1" t="s">
        <v>88</v>
      </c>
      <c r="D1363" s="2">
        <v>2017</v>
      </c>
      <c r="E1363" s="1">
        <v>39</v>
      </c>
    </row>
    <row r="1364" spans="1:5" x14ac:dyDescent="0.35">
      <c r="A1364" s="1" t="s">
        <v>130</v>
      </c>
      <c r="B1364" s="1" t="s">
        <v>1</v>
      </c>
      <c r="C1364" s="1" t="s">
        <v>89</v>
      </c>
      <c r="D1364" s="2">
        <v>2008</v>
      </c>
      <c r="E1364" s="1">
        <v>119</v>
      </c>
    </row>
    <row r="1365" spans="1:5" x14ac:dyDescent="0.35">
      <c r="A1365" s="1" t="s">
        <v>130</v>
      </c>
      <c r="B1365" s="1" t="s">
        <v>1</v>
      </c>
      <c r="C1365" s="1" t="s">
        <v>89</v>
      </c>
      <c r="D1365" s="2">
        <v>2017</v>
      </c>
      <c r="E1365" s="1">
        <v>110</v>
      </c>
    </row>
    <row r="1366" spans="1:5" x14ac:dyDescent="0.35">
      <c r="A1366" s="1" t="s">
        <v>130</v>
      </c>
      <c r="B1366" s="1" t="s">
        <v>1</v>
      </c>
      <c r="C1366" s="1" t="s">
        <v>90</v>
      </c>
      <c r="D1366" s="2">
        <v>2008</v>
      </c>
      <c r="E1366" s="1">
        <v>41</v>
      </c>
    </row>
    <row r="1367" spans="1:5" x14ac:dyDescent="0.35">
      <c r="A1367" s="1" t="s">
        <v>130</v>
      </c>
      <c r="B1367" s="1" t="s">
        <v>1</v>
      </c>
      <c r="C1367" s="1" t="s">
        <v>90</v>
      </c>
      <c r="D1367" s="2">
        <v>2017</v>
      </c>
      <c r="E1367" s="1">
        <v>39</v>
      </c>
    </row>
    <row r="1368" spans="1:5" x14ac:dyDescent="0.35">
      <c r="A1368" s="1" t="s">
        <v>130</v>
      </c>
      <c r="B1368" s="1" t="s">
        <v>1</v>
      </c>
      <c r="C1368" s="1" t="s">
        <v>91</v>
      </c>
      <c r="D1368" s="2">
        <v>2008</v>
      </c>
      <c r="E1368" s="1">
        <v>183</v>
      </c>
    </row>
    <row r="1369" spans="1:5" x14ac:dyDescent="0.35">
      <c r="A1369" s="1" t="s">
        <v>130</v>
      </c>
      <c r="B1369" s="1" t="s">
        <v>1</v>
      </c>
      <c r="C1369" s="1" t="s">
        <v>91</v>
      </c>
      <c r="D1369" s="2">
        <v>2017</v>
      </c>
      <c r="E1369" s="1">
        <v>103</v>
      </c>
    </row>
    <row r="1370" spans="1:5" x14ac:dyDescent="0.35">
      <c r="A1370" s="1" t="s">
        <v>130</v>
      </c>
      <c r="B1370" s="1" t="s">
        <v>1</v>
      </c>
      <c r="C1370" s="1" t="s">
        <v>92</v>
      </c>
      <c r="D1370" s="2">
        <v>2008</v>
      </c>
      <c r="E1370" s="1">
        <v>108</v>
      </c>
    </row>
    <row r="1371" spans="1:5" x14ac:dyDescent="0.35">
      <c r="A1371" s="1" t="s">
        <v>130</v>
      </c>
      <c r="B1371" s="1" t="s">
        <v>1</v>
      </c>
      <c r="C1371" s="1" t="s">
        <v>92</v>
      </c>
      <c r="D1371" s="2">
        <v>2017</v>
      </c>
      <c r="E1371" s="1">
        <v>98</v>
      </c>
    </row>
    <row r="1372" spans="1:5" x14ac:dyDescent="0.35">
      <c r="A1372" s="1" t="s">
        <v>130</v>
      </c>
      <c r="B1372" s="1" t="s">
        <v>1</v>
      </c>
      <c r="C1372" s="1" t="s">
        <v>93</v>
      </c>
      <c r="D1372" s="2">
        <v>2008</v>
      </c>
      <c r="E1372" s="1">
        <v>61</v>
      </c>
    </row>
    <row r="1373" spans="1:5" x14ac:dyDescent="0.35">
      <c r="A1373" s="1" t="s">
        <v>130</v>
      </c>
      <c r="B1373" s="1" t="s">
        <v>1</v>
      </c>
      <c r="C1373" s="1" t="s">
        <v>93</v>
      </c>
      <c r="D1373" s="2">
        <v>2017</v>
      </c>
      <c r="E1373" s="1">
        <v>55</v>
      </c>
    </row>
    <row r="1374" spans="1:5" x14ac:dyDescent="0.35">
      <c r="A1374" s="1" t="s">
        <v>130</v>
      </c>
      <c r="B1374" s="1" t="s">
        <v>1</v>
      </c>
      <c r="C1374" s="1" t="s">
        <v>94</v>
      </c>
      <c r="D1374" s="2">
        <v>2008</v>
      </c>
      <c r="E1374" s="1">
        <v>7</v>
      </c>
    </row>
    <row r="1375" spans="1:5" x14ac:dyDescent="0.35">
      <c r="A1375" s="1" t="s">
        <v>130</v>
      </c>
      <c r="B1375" s="1" t="s">
        <v>1</v>
      </c>
      <c r="C1375" s="1" t="s">
        <v>94</v>
      </c>
      <c r="D1375" s="2">
        <v>2017</v>
      </c>
      <c r="E1375" s="1">
        <v>7</v>
      </c>
    </row>
    <row r="1376" spans="1:5" x14ac:dyDescent="0.35">
      <c r="A1376" s="1" t="s">
        <v>130</v>
      </c>
      <c r="B1376" s="1" t="s">
        <v>1</v>
      </c>
      <c r="C1376" s="1" t="s">
        <v>95</v>
      </c>
      <c r="D1376" s="2">
        <v>2008</v>
      </c>
      <c r="E1376" s="1">
        <v>73</v>
      </c>
    </row>
    <row r="1377" spans="1:5" x14ac:dyDescent="0.35">
      <c r="A1377" s="1" t="s">
        <v>130</v>
      </c>
      <c r="B1377" s="1" t="s">
        <v>1</v>
      </c>
      <c r="C1377" s="1" t="s">
        <v>95</v>
      </c>
      <c r="D1377" s="2">
        <v>2017</v>
      </c>
      <c r="E1377" s="1">
        <v>68</v>
      </c>
    </row>
    <row r="1378" spans="1:5" x14ac:dyDescent="0.35">
      <c r="A1378" s="1" t="s">
        <v>130</v>
      </c>
      <c r="B1378" s="1" t="s">
        <v>1</v>
      </c>
      <c r="C1378" s="1" t="s">
        <v>96</v>
      </c>
      <c r="D1378" s="2">
        <v>2008</v>
      </c>
      <c r="E1378" s="1">
        <v>61</v>
      </c>
    </row>
    <row r="1379" spans="1:5" x14ac:dyDescent="0.35">
      <c r="A1379" s="1" t="s">
        <v>130</v>
      </c>
      <c r="B1379" s="1" t="s">
        <v>1</v>
      </c>
      <c r="C1379" s="1" t="s">
        <v>96</v>
      </c>
      <c r="D1379" s="2">
        <v>2017</v>
      </c>
      <c r="E1379" s="1">
        <v>48</v>
      </c>
    </row>
    <row r="1380" spans="1:5" x14ac:dyDescent="0.35">
      <c r="A1380" s="1" t="s">
        <v>130</v>
      </c>
      <c r="B1380" s="1" t="s">
        <v>1</v>
      </c>
      <c r="C1380" s="1" t="s">
        <v>97</v>
      </c>
      <c r="D1380" s="2">
        <v>2008</v>
      </c>
      <c r="E1380" s="1">
        <v>48</v>
      </c>
    </row>
    <row r="1381" spans="1:5" x14ac:dyDescent="0.35">
      <c r="A1381" s="1" t="s">
        <v>130</v>
      </c>
      <c r="B1381" s="1" t="s">
        <v>1</v>
      </c>
      <c r="C1381" s="1" t="s">
        <v>97</v>
      </c>
      <c r="D1381" s="2">
        <v>2017</v>
      </c>
      <c r="E1381" s="1">
        <v>39</v>
      </c>
    </row>
    <row r="1382" spans="1:5" x14ac:dyDescent="0.35">
      <c r="A1382" s="1" t="s">
        <v>130</v>
      </c>
      <c r="B1382" s="1" t="s">
        <v>1</v>
      </c>
      <c r="C1382" s="1" t="s">
        <v>98</v>
      </c>
      <c r="D1382" s="2">
        <v>2008</v>
      </c>
      <c r="E1382" s="1">
        <v>116</v>
      </c>
    </row>
    <row r="1383" spans="1:5" x14ac:dyDescent="0.35">
      <c r="A1383" s="1" t="s">
        <v>130</v>
      </c>
      <c r="B1383" s="1" t="s">
        <v>1</v>
      </c>
      <c r="C1383" s="1" t="s">
        <v>98</v>
      </c>
      <c r="D1383" s="2">
        <v>2017</v>
      </c>
      <c r="E1383" s="1">
        <v>86</v>
      </c>
    </row>
    <row r="1384" spans="1:5" x14ac:dyDescent="0.35">
      <c r="A1384" s="1" t="s">
        <v>130</v>
      </c>
      <c r="B1384" s="1" t="s">
        <v>1</v>
      </c>
      <c r="C1384" s="1" t="s">
        <v>99</v>
      </c>
      <c r="D1384" s="2">
        <v>2008</v>
      </c>
      <c r="E1384" s="1">
        <v>75</v>
      </c>
    </row>
    <row r="1385" spans="1:5" x14ac:dyDescent="0.35">
      <c r="A1385" s="1" t="s">
        <v>130</v>
      </c>
      <c r="B1385" s="1" t="s">
        <v>1</v>
      </c>
      <c r="C1385" s="1" t="s">
        <v>99</v>
      </c>
      <c r="D1385" s="2">
        <v>2017</v>
      </c>
      <c r="E1385" s="1">
        <v>67</v>
      </c>
    </row>
    <row r="1386" spans="1:5" x14ac:dyDescent="0.35">
      <c r="A1386" s="1" t="s">
        <v>130</v>
      </c>
      <c r="B1386" s="1" t="s">
        <v>1</v>
      </c>
      <c r="C1386" s="1" t="s">
        <v>100</v>
      </c>
      <c r="D1386" s="2">
        <v>2008</v>
      </c>
      <c r="E1386" s="1">
        <v>284</v>
      </c>
    </row>
    <row r="1387" spans="1:5" x14ac:dyDescent="0.35">
      <c r="A1387" s="1" t="s">
        <v>130</v>
      </c>
      <c r="B1387" s="1" t="s">
        <v>1</v>
      </c>
      <c r="C1387" s="1" t="s">
        <v>100</v>
      </c>
      <c r="D1387" s="2">
        <v>2017</v>
      </c>
      <c r="E1387" s="1">
        <v>251</v>
      </c>
    </row>
    <row r="1388" spans="1:5" x14ac:dyDescent="0.35">
      <c r="A1388" s="1" t="s">
        <v>130</v>
      </c>
      <c r="B1388" s="1" t="s">
        <v>101</v>
      </c>
      <c r="C1388" s="1" t="s">
        <v>2</v>
      </c>
      <c r="D1388" s="2">
        <v>2008</v>
      </c>
      <c r="E1388" s="1">
        <v>8169</v>
      </c>
    </row>
    <row r="1389" spans="1:5" x14ac:dyDescent="0.35">
      <c r="A1389" s="1" t="s">
        <v>130</v>
      </c>
      <c r="B1389" s="1" t="s">
        <v>101</v>
      </c>
      <c r="C1389" s="1" t="s">
        <v>2</v>
      </c>
      <c r="D1389" s="2">
        <v>2017</v>
      </c>
      <c r="E1389" s="1">
        <v>8596</v>
      </c>
    </row>
    <row r="1390" spans="1:5" x14ac:dyDescent="0.35">
      <c r="A1390" s="1" t="s">
        <v>130</v>
      </c>
      <c r="B1390" s="1" t="s">
        <v>101</v>
      </c>
      <c r="C1390" s="1" t="s">
        <v>3</v>
      </c>
      <c r="D1390" s="2">
        <v>2008</v>
      </c>
      <c r="E1390" s="1">
        <v>199</v>
      </c>
    </row>
    <row r="1391" spans="1:5" x14ac:dyDescent="0.35">
      <c r="A1391" s="1" t="s">
        <v>130</v>
      </c>
      <c r="B1391" s="1" t="s">
        <v>101</v>
      </c>
      <c r="C1391" s="1" t="s">
        <v>3</v>
      </c>
      <c r="D1391" s="2">
        <v>2017</v>
      </c>
      <c r="E1391" s="1">
        <v>346</v>
      </c>
    </row>
    <row r="1392" spans="1:5" x14ac:dyDescent="0.35">
      <c r="A1392" s="1" t="s">
        <v>130</v>
      </c>
      <c r="B1392" s="1" t="s">
        <v>101</v>
      </c>
      <c r="C1392" s="1" t="s">
        <v>4</v>
      </c>
      <c r="D1392" s="2">
        <v>2008</v>
      </c>
      <c r="E1392" s="1">
        <v>117</v>
      </c>
    </row>
    <row r="1393" spans="1:5" x14ac:dyDescent="0.35">
      <c r="A1393" s="1" t="s">
        <v>130</v>
      </c>
      <c r="B1393" s="1" t="s">
        <v>101</v>
      </c>
      <c r="C1393" s="1" t="s">
        <v>4</v>
      </c>
      <c r="D1393" s="2">
        <v>2017</v>
      </c>
      <c r="E1393" s="1">
        <v>102</v>
      </c>
    </row>
    <row r="1394" spans="1:5" x14ac:dyDescent="0.35">
      <c r="A1394" s="1" t="s">
        <v>130</v>
      </c>
      <c r="B1394" s="1" t="s">
        <v>101</v>
      </c>
      <c r="C1394" s="1" t="s">
        <v>5</v>
      </c>
      <c r="D1394" s="2">
        <v>2008</v>
      </c>
      <c r="E1394" s="1">
        <v>3</v>
      </c>
    </row>
    <row r="1395" spans="1:5" x14ac:dyDescent="0.35">
      <c r="A1395" s="1" t="s">
        <v>130</v>
      </c>
      <c r="B1395" s="1" t="s">
        <v>101</v>
      </c>
      <c r="C1395" s="1" t="s">
        <v>5</v>
      </c>
      <c r="D1395" s="2">
        <v>2017</v>
      </c>
      <c r="E1395" s="1">
        <v>28</v>
      </c>
    </row>
    <row r="1396" spans="1:5" x14ac:dyDescent="0.35">
      <c r="A1396" s="1" t="s">
        <v>130</v>
      </c>
      <c r="B1396" s="1" t="s">
        <v>101</v>
      </c>
      <c r="C1396" s="1" t="s">
        <v>6</v>
      </c>
      <c r="D1396" s="2">
        <v>2008</v>
      </c>
      <c r="E1396" s="1">
        <v>0</v>
      </c>
    </row>
    <row r="1397" spans="1:5" x14ac:dyDescent="0.35">
      <c r="A1397" s="1" t="s">
        <v>130</v>
      </c>
      <c r="B1397" s="1" t="s">
        <v>101</v>
      </c>
      <c r="C1397" s="1" t="s">
        <v>6</v>
      </c>
      <c r="D1397" s="2">
        <v>2017</v>
      </c>
      <c r="E1397" s="1">
        <v>8</v>
      </c>
    </row>
    <row r="1398" spans="1:5" x14ac:dyDescent="0.35">
      <c r="A1398" s="1" t="s">
        <v>130</v>
      </c>
      <c r="B1398" s="1" t="s">
        <v>101</v>
      </c>
      <c r="C1398" s="1" t="s">
        <v>7</v>
      </c>
      <c r="D1398" s="2">
        <v>2008</v>
      </c>
      <c r="E1398" s="1">
        <v>10</v>
      </c>
    </row>
    <row r="1399" spans="1:5" x14ac:dyDescent="0.35">
      <c r="A1399" s="1" t="s">
        <v>130</v>
      </c>
      <c r="B1399" s="1" t="s">
        <v>101</v>
      </c>
      <c r="C1399" s="1" t="s">
        <v>7</v>
      </c>
      <c r="D1399" s="2">
        <v>2017</v>
      </c>
      <c r="E1399" s="1">
        <v>27</v>
      </c>
    </row>
    <row r="1400" spans="1:5" x14ac:dyDescent="0.35">
      <c r="A1400" s="1" t="s">
        <v>130</v>
      </c>
      <c r="B1400" s="1" t="s">
        <v>101</v>
      </c>
      <c r="C1400" s="1" t="s">
        <v>8</v>
      </c>
      <c r="D1400" s="2">
        <v>2008</v>
      </c>
      <c r="E1400" s="1">
        <v>59</v>
      </c>
    </row>
    <row r="1401" spans="1:5" x14ac:dyDescent="0.35">
      <c r="A1401" s="1" t="s">
        <v>130</v>
      </c>
      <c r="B1401" s="1" t="s">
        <v>101</v>
      </c>
      <c r="C1401" s="1" t="s">
        <v>8</v>
      </c>
      <c r="D1401" s="2">
        <v>2017</v>
      </c>
      <c r="E1401" s="1">
        <v>70</v>
      </c>
    </row>
    <row r="1402" spans="1:5" x14ac:dyDescent="0.35">
      <c r="A1402" s="1" t="s">
        <v>130</v>
      </c>
      <c r="B1402" s="1" t="s">
        <v>101</v>
      </c>
      <c r="C1402" s="1" t="s">
        <v>9</v>
      </c>
      <c r="D1402" s="2">
        <v>2008</v>
      </c>
      <c r="E1402" s="1">
        <v>65</v>
      </c>
    </row>
    <row r="1403" spans="1:5" x14ac:dyDescent="0.35">
      <c r="A1403" s="1" t="s">
        <v>130</v>
      </c>
      <c r="B1403" s="1" t="s">
        <v>101</v>
      </c>
      <c r="C1403" s="1" t="s">
        <v>9</v>
      </c>
      <c r="D1403" s="2">
        <v>2017</v>
      </c>
      <c r="E1403" s="1">
        <v>88</v>
      </c>
    </row>
    <row r="1404" spans="1:5" x14ac:dyDescent="0.35">
      <c r="A1404" s="1" t="s">
        <v>130</v>
      </c>
      <c r="B1404" s="1" t="s">
        <v>101</v>
      </c>
      <c r="C1404" s="1" t="s">
        <v>10</v>
      </c>
      <c r="D1404" s="2">
        <v>2008</v>
      </c>
      <c r="E1404" s="1">
        <v>81</v>
      </c>
    </row>
    <row r="1405" spans="1:5" x14ac:dyDescent="0.35">
      <c r="A1405" s="1" t="s">
        <v>130</v>
      </c>
      <c r="B1405" s="1" t="s">
        <v>101</v>
      </c>
      <c r="C1405" s="1" t="s">
        <v>10</v>
      </c>
      <c r="D1405" s="2">
        <v>2017</v>
      </c>
      <c r="E1405" s="1">
        <v>136</v>
      </c>
    </row>
    <row r="1406" spans="1:5" x14ac:dyDescent="0.35">
      <c r="A1406" s="1" t="s">
        <v>130</v>
      </c>
      <c r="B1406" s="1" t="s">
        <v>101</v>
      </c>
      <c r="C1406" s="1" t="s">
        <v>11</v>
      </c>
      <c r="D1406" s="2">
        <v>2008</v>
      </c>
      <c r="E1406" s="1">
        <v>177</v>
      </c>
    </row>
    <row r="1407" spans="1:5" x14ac:dyDescent="0.35">
      <c r="A1407" s="1" t="s">
        <v>130</v>
      </c>
      <c r="B1407" s="1" t="s">
        <v>101</v>
      </c>
      <c r="C1407" s="1" t="s">
        <v>11</v>
      </c>
      <c r="D1407" s="2">
        <v>2017</v>
      </c>
      <c r="E1407" s="1">
        <v>163</v>
      </c>
    </row>
    <row r="1408" spans="1:5" x14ac:dyDescent="0.35">
      <c r="A1408" s="1" t="s">
        <v>130</v>
      </c>
      <c r="B1408" s="1" t="s">
        <v>101</v>
      </c>
      <c r="C1408" s="1" t="s">
        <v>12</v>
      </c>
      <c r="D1408" s="2">
        <v>2008</v>
      </c>
      <c r="E1408" s="1">
        <v>41</v>
      </c>
    </row>
    <row r="1409" spans="1:5" x14ac:dyDescent="0.35">
      <c r="A1409" s="1" t="s">
        <v>130</v>
      </c>
      <c r="B1409" s="1" t="s">
        <v>101</v>
      </c>
      <c r="C1409" s="1" t="s">
        <v>12</v>
      </c>
      <c r="D1409" s="2">
        <v>2017</v>
      </c>
      <c r="E1409" s="1">
        <v>41</v>
      </c>
    </row>
    <row r="1410" spans="1:5" x14ac:dyDescent="0.35">
      <c r="A1410" s="1" t="s">
        <v>130</v>
      </c>
      <c r="B1410" s="1" t="s">
        <v>101</v>
      </c>
      <c r="C1410" s="1" t="s">
        <v>13</v>
      </c>
      <c r="D1410" s="2">
        <v>2008</v>
      </c>
      <c r="E1410" s="1">
        <v>39</v>
      </c>
    </row>
    <row r="1411" spans="1:5" x14ac:dyDescent="0.35">
      <c r="A1411" s="1" t="s">
        <v>130</v>
      </c>
      <c r="B1411" s="1" t="s">
        <v>101</v>
      </c>
      <c r="C1411" s="1" t="s">
        <v>13</v>
      </c>
      <c r="D1411" s="2">
        <v>2017</v>
      </c>
      <c r="E1411" s="1">
        <v>24</v>
      </c>
    </row>
    <row r="1412" spans="1:5" x14ac:dyDescent="0.35">
      <c r="A1412" s="1" t="s">
        <v>130</v>
      </c>
      <c r="B1412" s="1" t="s">
        <v>101</v>
      </c>
      <c r="C1412" s="1" t="s">
        <v>14</v>
      </c>
      <c r="D1412" s="2">
        <v>2008</v>
      </c>
      <c r="E1412" s="1">
        <v>81</v>
      </c>
    </row>
    <row r="1413" spans="1:5" x14ac:dyDescent="0.35">
      <c r="A1413" s="1" t="s">
        <v>130</v>
      </c>
      <c r="B1413" s="1" t="s">
        <v>101</v>
      </c>
      <c r="C1413" s="1" t="s">
        <v>14</v>
      </c>
      <c r="D1413" s="2">
        <v>2017</v>
      </c>
      <c r="E1413" s="1">
        <v>93</v>
      </c>
    </row>
    <row r="1414" spans="1:5" x14ac:dyDescent="0.35">
      <c r="A1414" s="1" t="s">
        <v>130</v>
      </c>
      <c r="B1414" s="1" t="s">
        <v>101</v>
      </c>
      <c r="C1414" s="1" t="s">
        <v>15</v>
      </c>
      <c r="D1414" s="2">
        <v>2008</v>
      </c>
      <c r="E1414" s="1">
        <v>12</v>
      </c>
    </row>
    <row r="1415" spans="1:5" x14ac:dyDescent="0.35">
      <c r="A1415" s="1" t="s">
        <v>130</v>
      </c>
      <c r="B1415" s="1" t="s">
        <v>101</v>
      </c>
      <c r="C1415" s="1" t="s">
        <v>15</v>
      </c>
      <c r="D1415" s="2">
        <v>2017</v>
      </c>
      <c r="E1415" s="1">
        <v>53</v>
      </c>
    </row>
    <row r="1416" spans="1:5" x14ac:dyDescent="0.35">
      <c r="A1416" s="1" t="s">
        <v>130</v>
      </c>
      <c r="B1416" s="1" t="s">
        <v>101</v>
      </c>
      <c r="C1416" s="1" t="s">
        <v>16</v>
      </c>
      <c r="D1416" s="2">
        <v>2008</v>
      </c>
      <c r="E1416" s="1">
        <v>6</v>
      </c>
    </row>
    <row r="1417" spans="1:5" x14ac:dyDescent="0.35">
      <c r="A1417" s="1" t="s">
        <v>130</v>
      </c>
      <c r="B1417" s="1" t="s">
        <v>101</v>
      </c>
      <c r="C1417" s="1" t="s">
        <v>16</v>
      </c>
      <c r="D1417" s="2">
        <v>2017</v>
      </c>
      <c r="E1417" s="1">
        <v>14</v>
      </c>
    </row>
    <row r="1418" spans="1:5" x14ac:dyDescent="0.35">
      <c r="A1418" s="1" t="s">
        <v>130</v>
      </c>
      <c r="B1418" s="1" t="s">
        <v>101</v>
      </c>
      <c r="C1418" s="1" t="s">
        <v>17</v>
      </c>
      <c r="D1418" s="2">
        <v>2008</v>
      </c>
      <c r="E1418" s="1">
        <v>43</v>
      </c>
    </row>
    <row r="1419" spans="1:5" x14ac:dyDescent="0.35">
      <c r="A1419" s="1" t="s">
        <v>130</v>
      </c>
      <c r="B1419" s="1" t="s">
        <v>101</v>
      </c>
      <c r="C1419" s="1" t="s">
        <v>17</v>
      </c>
      <c r="D1419" s="2">
        <v>2017</v>
      </c>
      <c r="E1419" s="1">
        <v>99</v>
      </c>
    </row>
    <row r="1420" spans="1:5" x14ac:dyDescent="0.35">
      <c r="A1420" s="1" t="s">
        <v>130</v>
      </c>
      <c r="B1420" s="1" t="s">
        <v>101</v>
      </c>
      <c r="C1420" s="1" t="s">
        <v>18</v>
      </c>
      <c r="D1420" s="2">
        <v>2008</v>
      </c>
      <c r="E1420" s="1">
        <v>48</v>
      </c>
    </row>
    <row r="1421" spans="1:5" x14ac:dyDescent="0.35">
      <c r="A1421" s="1" t="s">
        <v>130</v>
      </c>
      <c r="B1421" s="1" t="s">
        <v>101</v>
      </c>
      <c r="C1421" s="1" t="s">
        <v>18</v>
      </c>
      <c r="D1421" s="2">
        <v>2017</v>
      </c>
      <c r="E1421" s="1">
        <v>69</v>
      </c>
    </row>
    <row r="1422" spans="1:5" x14ac:dyDescent="0.35">
      <c r="A1422" s="1" t="s">
        <v>130</v>
      </c>
      <c r="B1422" s="1" t="s">
        <v>101</v>
      </c>
      <c r="C1422" s="1" t="s">
        <v>19</v>
      </c>
      <c r="D1422" s="2">
        <v>2008</v>
      </c>
      <c r="E1422" s="1">
        <v>3</v>
      </c>
    </row>
    <row r="1423" spans="1:5" x14ac:dyDescent="0.35">
      <c r="A1423" s="1" t="s">
        <v>130</v>
      </c>
      <c r="B1423" s="1" t="s">
        <v>101</v>
      </c>
      <c r="C1423" s="1" t="s">
        <v>19</v>
      </c>
      <c r="D1423" s="2">
        <v>2017</v>
      </c>
      <c r="E1423" s="1">
        <v>12</v>
      </c>
    </row>
    <row r="1424" spans="1:5" x14ac:dyDescent="0.35">
      <c r="A1424" s="1" t="s">
        <v>130</v>
      </c>
      <c r="B1424" s="1" t="s">
        <v>101</v>
      </c>
      <c r="C1424" s="1" t="s">
        <v>20</v>
      </c>
      <c r="D1424" s="2">
        <v>2008</v>
      </c>
      <c r="E1424" s="1">
        <v>34</v>
      </c>
    </row>
    <row r="1425" spans="1:5" x14ac:dyDescent="0.35">
      <c r="A1425" s="1" t="s">
        <v>130</v>
      </c>
      <c r="B1425" s="1" t="s">
        <v>101</v>
      </c>
      <c r="C1425" s="1" t="s">
        <v>20</v>
      </c>
      <c r="D1425" s="2">
        <v>2017</v>
      </c>
      <c r="E1425" s="1">
        <v>45</v>
      </c>
    </row>
    <row r="1426" spans="1:5" x14ac:dyDescent="0.35">
      <c r="A1426" s="1" t="s">
        <v>130</v>
      </c>
      <c r="B1426" s="1" t="s">
        <v>101</v>
      </c>
      <c r="C1426" s="1" t="s">
        <v>21</v>
      </c>
      <c r="D1426" s="2">
        <v>2008</v>
      </c>
      <c r="E1426" s="1">
        <v>33</v>
      </c>
    </row>
    <row r="1427" spans="1:5" x14ac:dyDescent="0.35">
      <c r="A1427" s="1" t="s">
        <v>130</v>
      </c>
      <c r="B1427" s="1" t="s">
        <v>101</v>
      </c>
      <c r="C1427" s="1" t="s">
        <v>21</v>
      </c>
      <c r="D1427" s="2">
        <v>2017</v>
      </c>
      <c r="E1427" s="1">
        <v>41</v>
      </c>
    </row>
    <row r="1428" spans="1:5" x14ac:dyDescent="0.35">
      <c r="A1428" s="1" t="s">
        <v>130</v>
      </c>
      <c r="B1428" s="1" t="s">
        <v>101</v>
      </c>
      <c r="C1428" s="1" t="s">
        <v>22</v>
      </c>
      <c r="D1428" s="2">
        <v>2008</v>
      </c>
      <c r="E1428" s="1">
        <v>54</v>
      </c>
    </row>
    <row r="1429" spans="1:5" x14ac:dyDescent="0.35">
      <c r="A1429" s="1" t="s">
        <v>130</v>
      </c>
      <c r="B1429" s="1" t="s">
        <v>101</v>
      </c>
      <c r="C1429" s="1" t="s">
        <v>22</v>
      </c>
      <c r="D1429" s="2">
        <v>2017</v>
      </c>
      <c r="E1429" s="1">
        <v>43</v>
      </c>
    </row>
    <row r="1430" spans="1:5" x14ac:dyDescent="0.35">
      <c r="A1430" s="1" t="s">
        <v>130</v>
      </c>
      <c r="B1430" s="1" t="s">
        <v>101</v>
      </c>
      <c r="C1430" s="1" t="s">
        <v>23</v>
      </c>
      <c r="D1430" s="2">
        <v>2008</v>
      </c>
      <c r="E1430" s="1">
        <v>49</v>
      </c>
    </row>
    <row r="1431" spans="1:5" x14ac:dyDescent="0.35">
      <c r="A1431" s="1" t="s">
        <v>130</v>
      </c>
      <c r="B1431" s="1" t="s">
        <v>101</v>
      </c>
      <c r="C1431" s="1" t="s">
        <v>23</v>
      </c>
      <c r="D1431" s="2">
        <v>2017</v>
      </c>
      <c r="E1431" s="1">
        <v>52</v>
      </c>
    </row>
    <row r="1432" spans="1:5" x14ac:dyDescent="0.35">
      <c r="A1432" s="1" t="s">
        <v>130</v>
      </c>
      <c r="B1432" s="1" t="s">
        <v>101</v>
      </c>
      <c r="C1432" s="1" t="s">
        <v>24</v>
      </c>
      <c r="D1432" s="2">
        <v>2008</v>
      </c>
      <c r="E1432" s="1">
        <v>21</v>
      </c>
    </row>
    <row r="1433" spans="1:5" x14ac:dyDescent="0.35">
      <c r="A1433" s="1" t="s">
        <v>130</v>
      </c>
      <c r="B1433" s="1" t="s">
        <v>101</v>
      </c>
      <c r="C1433" s="1" t="s">
        <v>24</v>
      </c>
      <c r="D1433" s="2">
        <v>2017</v>
      </c>
      <c r="E1433" s="1">
        <v>49</v>
      </c>
    </row>
    <row r="1434" spans="1:5" x14ac:dyDescent="0.35">
      <c r="A1434" s="1" t="s">
        <v>130</v>
      </c>
      <c r="B1434" s="1" t="s">
        <v>101</v>
      </c>
      <c r="C1434" s="1" t="s">
        <v>25</v>
      </c>
      <c r="D1434" s="2">
        <v>2008</v>
      </c>
      <c r="E1434" s="1">
        <v>66</v>
      </c>
    </row>
    <row r="1435" spans="1:5" x14ac:dyDescent="0.35">
      <c r="A1435" s="1" t="s">
        <v>130</v>
      </c>
      <c r="B1435" s="1" t="s">
        <v>101</v>
      </c>
      <c r="C1435" s="1" t="s">
        <v>25</v>
      </c>
      <c r="D1435" s="2">
        <v>2017</v>
      </c>
      <c r="E1435" s="1">
        <v>78</v>
      </c>
    </row>
    <row r="1436" spans="1:5" x14ac:dyDescent="0.35">
      <c r="A1436" s="1" t="s">
        <v>130</v>
      </c>
      <c r="B1436" s="1" t="s">
        <v>101</v>
      </c>
      <c r="C1436" s="1" t="s">
        <v>26</v>
      </c>
      <c r="D1436" s="2">
        <v>2008</v>
      </c>
      <c r="E1436" s="1">
        <v>49</v>
      </c>
    </row>
    <row r="1437" spans="1:5" x14ac:dyDescent="0.35">
      <c r="A1437" s="1" t="s">
        <v>130</v>
      </c>
      <c r="B1437" s="1" t="s">
        <v>101</v>
      </c>
      <c r="C1437" s="1" t="s">
        <v>26</v>
      </c>
      <c r="D1437" s="2">
        <v>2017</v>
      </c>
      <c r="E1437" s="1">
        <v>62</v>
      </c>
    </row>
    <row r="1438" spans="1:5" x14ac:dyDescent="0.35">
      <c r="A1438" s="1" t="s">
        <v>130</v>
      </c>
      <c r="B1438" s="1" t="s">
        <v>101</v>
      </c>
      <c r="C1438" s="1" t="s">
        <v>27</v>
      </c>
      <c r="D1438" s="2">
        <v>2008</v>
      </c>
      <c r="E1438" s="1">
        <v>83</v>
      </c>
    </row>
    <row r="1439" spans="1:5" x14ac:dyDescent="0.35">
      <c r="A1439" s="1" t="s">
        <v>130</v>
      </c>
      <c r="B1439" s="1" t="s">
        <v>101</v>
      </c>
      <c r="C1439" s="1" t="s">
        <v>27</v>
      </c>
      <c r="D1439" s="2">
        <v>2017</v>
      </c>
      <c r="E1439" s="1">
        <v>92</v>
      </c>
    </row>
    <row r="1440" spans="1:5" x14ac:dyDescent="0.35">
      <c r="A1440" s="1" t="s">
        <v>130</v>
      </c>
      <c r="B1440" s="1" t="s">
        <v>101</v>
      </c>
      <c r="C1440" s="1" t="s">
        <v>28</v>
      </c>
      <c r="D1440" s="2">
        <v>2008</v>
      </c>
      <c r="E1440" s="1">
        <v>73</v>
      </c>
    </row>
    <row r="1441" spans="1:5" x14ac:dyDescent="0.35">
      <c r="A1441" s="1" t="s">
        <v>130</v>
      </c>
      <c r="B1441" s="1" t="s">
        <v>101</v>
      </c>
      <c r="C1441" s="1" t="s">
        <v>28</v>
      </c>
      <c r="D1441" s="2">
        <v>2017</v>
      </c>
      <c r="E1441" s="1">
        <v>86</v>
      </c>
    </row>
    <row r="1442" spans="1:5" x14ac:dyDescent="0.35">
      <c r="A1442" s="1" t="s">
        <v>130</v>
      </c>
      <c r="B1442" s="1" t="s">
        <v>101</v>
      </c>
      <c r="C1442" s="1" t="s">
        <v>29</v>
      </c>
      <c r="D1442" s="2">
        <v>2008</v>
      </c>
      <c r="E1442" s="1">
        <v>16</v>
      </c>
    </row>
    <row r="1443" spans="1:5" x14ac:dyDescent="0.35">
      <c r="A1443" s="1" t="s">
        <v>130</v>
      </c>
      <c r="B1443" s="1" t="s">
        <v>101</v>
      </c>
      <c r="C1443" s="1" t="s">
        <v>29</v>
      </c>
      <c r="D1443" s="2">
        <v>2017</v>
      </c>
      <c r="E1443" s="1">
        <v>39</v>
      </c>
    </row>
    <row r="1444" spans="1:5" x14ac:dyDescent="0.35">
      <c r="A1444" s="1" t="s">
        <v>130</v>
      </c>
      <c r="B1444" s="1" t="s">
        <v>101</v>
      </c>
      <c r="C1444" s="1" t="s">
        <v>30</v>
      </c>
      <c r="D1444" s="2">
        <v>2008</v>
      </c>
      <c r="E1444" s="1">
        <v>18</v>
      </c>
    </row>
    <row r="1445" spans="1:5" x14ac:dyDescent="0.35">
      <c r="A1445" s="1" t="s">
        <v>130</v>
      </c>
      <c r="B1445" s="1" t="s">
        <v>101</v>
      </c>
      <c r="C1445" s="1" t="s">
        <v>30</v>
      </c>
      <c r="D1445" s="2">
        <v>2017</v>
      </c>
      <c r="E1445" s="1">
        <v>117</v>
      </c>
    </row>
    <row r="1446" spans="1:5" x14ac:dyDescent="0.35">
      <c r="A1446" s="1" t="s">
        <v>130</v>
      </c>
      <c r="B1446" s="1" t="s">
        <v>101</v>
      </c>
      <c r="C1446" s="1" t="s">
        <v>31</v>
      </c>
      <c r="D1446" s="2">
        <v>2008</v>
      </c>
      <c r="E1446" s="1">
        <v>80</v>
      </c>
    </row>
    <row r="1447" spans="1:5" x14ac:dyDescent="0.35">
      <c r="A1447" s="1" t="s">
        <v>130</v>
      </c>
      <c r="B1447" s="1" t="s">
        <v>101</v>
      </c>
      <c r="C1447" s="1" t="s">
        <v>31</v>
      </c>
      <c r="D1447" s="2">
        <v>2017</v>
      </c>
      <c r="E1447" s="1">
        <v>84</v>
      </c>
    </row>
    <row r="1448" spans="1:5" x14ac:dyDescent="0.35">
      <c r="A1448" s="1" t="s">
        <v>130</v>
      </c>
      <c r="B1448" s="1" t="s">
        <v>101</v>
      </c>
      <c r="C1448" s="1" t="s">
        <v>32</v>
      </c>
      <c r="D1448" s="2">
        <v>2008</v>
      </c>
      <c r="E1448" s="1">
        <v>47</v>
      </c>
    </row>
    <row r="1449" spans="1:5" x14ac:dyDescent="0.35">
      <c r="A1449" s="1" t="s">
        <v>130</v>
      </c>
      <c r="B1449" s="1" t="s">
        <v>101</v>
      </c>
      <c r="C1449" s="1" t="s">
        <v>32</v>
      </c>
      <c r="D1449" s="2">
        <v>2017</v>
      </c>
      <c r="E1449" s="1">
        <v>74</v>
      </c>
    </row>
    <row r="1450" spans="1:5" x14ac:dyDescent="0.35">
      <c r="A1450" s="1" t="s">
        <v>130</v>
      </c>
      <c r="B1450" s="1" t="s">
        <v>101</v>
      </c>
      <c r="C1450" s="1" t="s">
        <v>33</v>
      </c>
      <c r="D1450" s="2">
        <v>2008</v>
      </c>
      <c r="E1450" s="1">
        <v>51</v>
      </c>
    </row>
    <row r="1451" spans="1:5" x14ac:dyDescent="0.35">
      <c r="A1451" s="1" t="s">
        <v>130</v>
      </c>
      <c r="B1451" s="1" t="s">
        <v>101</v>
      </c>
      <c r="C1451" s="1" t="s">
        <v>33</v>
      </c>
      <c r="D1451" s="2">
        <v>2017</v>
      </c>
      <c r="E1451" s="1">
        <v>69</v>
      </c>
    </row>
    <row r="1452" spans="1:5" x14ac:dyDescent="0.35">
      <c r="A1452" s="1" t="s">
        <v>130</v>
      </c>
      <c r="B1452" s="1" t="s">
        <v>101</v>
      </c>
      <c r="C1452" s="1" t="s">
        <v>34</v>
      </c>
      <c r="D1452" s="2">
        <v>2008</v>
      </c>
      <c r="E1452" s="1">
        <v>26</v>
      </c>
    </row>
    <row r="1453" spans="1:5" x14ac:dyDescent="0.35">
      <c r="A1453" s="1" t="s">
        <v>130</v>
      </c>
      <c r="B1453" s="1" t="s">
        <v>101</v>
      </c>
      <c r="C1453" s="1" t="s">
        <v>34</v>
      </c>
      <c r="D1453" s="2">
        <v>2017</v>
      </c>
      <c r="E1453" s="1">
        <v>34</v>
      </c>
    </row>
    <row r="1454" spans="1:5" x14ac:dyDescent="0.35">
      <c r="A1454" s="1" t="s">
        <v>130</v>
      </c>
      <c r="B1454" s="1" t="s">
        <v>101</v>
      </c>
      <c r="C1454" s="1" t="s">
        <v>35</v>
      </c>
      <c r="D1454" s="2">
        <v>2008</v>
      </c>
      <c r="E1454" s="1">
        <v>49</v>
      </c>
    </row>
    <row r="1455" spans="1:5" x14ac:dyDescent="0.35">
      <c r="A1455" s="1" t="s">
        <v>130</v>
      </c>
      <c r="B1455" s="1" t="s">
        <v>101</v>
      </c>
      <c r="C1455" s="1" t="s">
        <v>35</v>
      </c>
      <c r="D1455" s="2">
        <v>2017</v>
      </c>
      <c r="E1455" s="1">
        <v>68</v>
      </c>
    </row>
    <row r="1456" spans="1:5" x14ac:dyDescent="0.35">
      <c r="A1456" s="1" t="s">
        <v>130</v>
      </c>
      <c r="B1456" s="1" t="s">
        <v>101</v>
      </c>
      <c r="C1456" s="1" t="s">
        <v>36</v>
      </c>
      <c r="D1456" s="2">
        <v>2008</v>
      </c>
      <c r="E1456" s="1">
        <v>9</v>
      </c>
    </row>
    <row r="1457" spans="1:5" x14ac:dyDescent="0.35">
      <c r="A1457" s="1" t="s">
        <v>130</v>
      </c>
      <c r="B1457" s="1" t="s">
        <v>101</v>
      </c>
      <c r="C1457" s="1" t="s">
        <v>36</v>
      </c>
      <c r="D1457" s="2">
        <v>2017</v>
      </c>
      <c r="E1457" s="1">
        <v>25</v>
      </c>
    </row>
    <row r="1458" spans="1:5" x14ac:dyDescent="0.35">
      <c r="A1458" s="1" t="s">
        <v>130</v>
      </c>
      <c r="B1458" s="1" t="s">
        <v>101</v>
      </c>
      <c r="C1458" s="1" t="s">
        <v>37</v>
      </c>
      <c r="D1458" s="2">
        <v>2008</v>
      </c>
      <c r="E1458" s="1">
        <v>66</v>
      </c>
    </row>
    <row r="1459" spans="1:5" x14ac:dyDescent="0.35">
      <c r="A1459" s="1" t="s">
        <v>130</v>
      </c>
      <c r="B1459" s="1" t="s">
        <v>101</v>
      </c>
      <c r="C1459" s="1" t="s">
        <v>37</v>
      </c>
      <c r="D1459" s="2">
        <v>2017</v>
      </c>
      <c r="E1459" s="1">
        <v>63</v>
      </c>
    </row>
    <row r="1460" spans="1:5" x14ac:dyDescent="0.35">
      <c r="A1460" s="1" t="s">
        <v>130</v>
      </c>
      <c r="B1460" s="1" t="s">
        <v>101</v>
      </c>
      <c r="C1460" s="1" t="s">
        <v>38</v>
      </c>
      <c r="D1460" s="2">
        <v>2008</v>
      </c>
      <c r="E1460" s="1">
        <v>151</v>
      </c>
    </row>
    <row r="1461" spans="1:5" x14ac:dyDescent="0.35">
      <c r="A1461" s="1" t="s">
        <v>130</v>
      </c>
      <c r="B1461" s="1" t="s">
        <v>101</v>
      </c>
      <c r="C1461" s="1" t="s">
        <v>38</v>
      </c>
      <c r="D1461" s="2">
        <v>2017</v>
      </c>
      <c r="E1461" s="1">
        <v>117</v>
      </c>
    </row>
    <row r="1462" spans="1:5" x14ac:dyDescent="0.35">
      <c r="A1462" s="1" t="s">
        <v>130</v>
      </c>
      <c r="B1462" s="1" t="s">
        <v>101</v>
      </c>
      <c r="C1462" s="1" t="s">
        <v>39</v>
      </c>
      <c r="D1462" s="2">
        <v>2008</v>
      </c>
      <c r="E1462" s="1">
        <v>69</v>
      </c>
    </row>
    <row r="1463" spans="1:5" x14ac:dyDescent="0.35">
      <c r="A1463" s="1" t="s">
        <v>130</v>
      </c>
      <c r="B1463" s="1" t="s">
        <v>101</v>
      </c>
      <c r="C1463" s="1" t="s">
        <v>39</v>
      </c>
      <c r="D1463" s="2">
        <v>2017</v>
      </c>
      <c r="E1463" s="1">
        <v>85</v>
      </c>
    </row>
    <row r="1464" spans="1:5" x14ac:dyDescent="0.35">
      <c r="A1464" s="1" t="s">
        <v>130</v>
      </c>
      <c r="B1464" s="1" t="s">
        <v>101</v>
      </c>
      <c r="C1464" s="1" t="s">
        <v>40</v>
      </c>
      <c r="D1464" s="2">
        <v>2008</v>
      </c>
      <c r="E1464" s="1">
        <v>51</v>
      </c>
    </row>
    <row r="1465" spans="1:5" x14ac:dyDescent="0.35">
      <c r="A1465" s="1" t="s">
        <v>130</v>
      </c>
      <c r="B1465" s="1" t="s">
        <v>101</v>
      </c>
      <c r="C1465" s="1" t="s">
        <v>40</v>
      </c>
      <c r="D1465" s="2">
        <v>2017</v>
      </c>
      <c r="E1465" s="1">
        <v>35</v>
      </c>
    </row>
    <row r="1466" spans="1:5" x14ac:dyDescent="0.35">
      <c r="A1466" s="1" t="s">
        <v>130</v>
      </c>
      <c r="B1466" s="1" t="s">
        <v>101</v>
      </c>
      <c r="C1466" s="1" t="s">
        <v>41</v>
      </c>
      <c r="D1466" s="2">
        <v>2008</v>
      </c>
      <c r="E1466" s="1">
        <v>110</v>
      </c>
    </row>
    <row r="1467" spans="1:5" x14ac:dyDescent="0.35">
      <c r="A1467" s="1" t="s">
        <v>130</v>
      </c>
      <c r="B1467" s="1" t="s">
        <v>101</v>
      </c>
      <c r="C1467" s="1" t="s">
        <v>41</v>
      </c>
      <c r="D1467" s="2">
        <v>2017</v>
      </c>
      <c r="E1467" s="1">
        <v>108</v>
      </c>
    </row>
    <row r="1468" spans="1:5" x14ac:dyDescent="0.35">
      <c r="A1468" s="1" t="s">
        <v>130</v>
      </c>
      <c r="B1468" s="1" t="s">
        <v>101</v>
      </c>
      <c r="C1468" s="1" t="s">
        <v>42</v>
      </c>
      <c r="D1468" s="2">
        <v>2008</v>
      </c>
      <c r="E1468" s="1">
        <v>97</v>
      </c>
    </row>
    <row r="1469" spans="1:5" x14ac:dyDescent="0.35">
      <c r="A1469" s="1" t="s">
        <v>130</v>
      </c>
      <c r="B1469" s="1" t="s">
        <v>101</v>
      </c>
      <c r="C1469" s="1" t="s">
        <v>42</v>
      </c>
      <c r="D1469" s="2">
        <v>2017</v>
      </c>
      <c r="E1469" s="1">
        <v>108</v>
      </c>
    </row>
    <row r="1470" spans="1:5" x14ac:dyDescent="0.35">
      <c r="A1470" s="1" t="s">
        <v>130</v>
      </c>
      <c r="B1470" s="1" t="s">
        <v>101</v>
      </c>
      <c r="C1470" s="1" t="s">
        <v>43</v>
      </c>
      <c r="D1470" s="2">
        <v>2008</v>
      </c>
      <c r="E1470" s="1">
        <v>46</v>
      </c>
    </row>
    <row r="1471" spans="1:5" x14ac:dyDescent="0.35">
      <c r="A1471" s="1" t="s">
        <v>130</v>
      </c>
      <c r="B1471" s="1" t="s">
        <v>101</v>
      </c>
      <c r="C1471" s="1" t="s">
        <v>43</v>
      </c>
      <c r="D1471" s="2">
        <v>2017</v>
      </c>
      <c r="E1471" s="1">
        <v>47</v>
      </c>
    </row>
    <row r="1472" spans="1:5" x14ac:dyDescent="0.35">
      <c r="A1472" s="1" t="s">
        <v>130</v>
      </c>
      <c r="B1472" s="1" t="s">
        <v>101</v>
      </c>
      <c r="C1472" s="1" t="s">
        <v>44</v>
      </c>
      <c r="D1472" s="2">
        <v>2008</v>
      </c>
      <c r="E1472" s="1">
        <v>37</v>
      </c>
    </row>
    <row r="1473" spans="1:5" x14ac:dyDescent="0.35">
      <c r="A1473" s="1" t="s">
        <v>130</v>
      </c>
      <c r="B1473" s="1" t="s">
        <v>101</v>
      </c>
      <c r="C1473" s="1" t="s">
        <v>44</v>
      </c>
      <c r="D1473" s="2">
        <v>2017</v>
      </c>
      <c r="E1473" s="1">
        <v>44</v>
      </c>
    </row>
    <row r="1474" spans="1:5" x14ac:dyDescent="0.35">
      <c r="A1474" s="1" t="s">
        <v>130</v>
      </c>
      <c r="B1474" s="1" t="s">
        <v>101</v>
      </c>
      <c r="C1474" s="1" t="s">
        <v>45</v>
      </c>
      <c r="D1474" s="2">
        <v>2008</v>
      </c>
      <c r="E1474" s="1">
        <v>92</v>
      </c>
    </row>
    <row r="1475" spans="1:5" x14ac:dyDescent="0.35">
      <c r="A1475" s="1" t="s">
        <v>130</v>
      </c>
      <c r="B1475" s="1" t="s">
        <v>101</v>
      </c>
      <c r="C1475" s="1" t="s">
        <v>45</v>
      </c>
      <c r="D1475" s="2">
        <v>2017</v>
      </c>
      <c r="E1475" s="1">
        <v>93</v>
      </c>
    </row>
    <row r="1476" spans="1:5" x14ac:dyDescent="0.35">
      <c r="A1476" s="1" t="s">
        <v>130</v>
      </c>
      <c r="B1476" s="1" t="s">
        <v>101</v>
      </c>
      <c r="C1476" s="1" t="s">
        <v>46</v>
      </c>
      <c r="D1476" s="2">
        <v>2008</v>
      </c>
      <c r="E1476" s="1">
        <v>49</v>
      </c>
    </row>
    <row r="1477" spans="1:5" x14ac:dyDescent="0.35">
      <c r="A1477" s="1" t="s">
        <v>130</v>
      </c>
      <c r="B1477" s="1" t="s">
        <v>101</v>
      </c>
      <c r="C1477" s="1" t="s">
        <v>46</v>
      </c>
      <c r="D1477" s="2">
        <v>2017</v>
      </c>
      <c r="E1477" s="1">
        <v>34</v>
      </c>
    </row>
    <row r="1478" spans="1:5" x14ac:dyDescent="0.35">
      <c r="A1478" s="1" t="s">
        <v>130</v>
      </c>
      <c r="B1478" s="1" t="s">
        <v>101</v>
      </c>
      <c r="C1478" s="1" t="s">
        <v>47</v>
      </c>
      <c r="D1478" s="2">
        <v>2008</v>
      </c>
      <c r="E1478" s="1">
        <v>42</v>
      </c>
    </row>
    <row r="1479" spans="1:5" x14ac:dyDescent="0.35">
      <c r="A1479" s="1" t="s">
        <v>130</v>
      </c>
      <c r="B1479" s="1" t="s">
        <v>101</v>
      </c>
      <c r="C1479" s="1" t="s">
        <v>47</v>
      </c>
      <c r="D1479" s="2">
        <v>2017</v>
      </c>
      <c r="E1479" s="1">
        <v>31</v>
      </c>
    </row>
    <row r="1480" spans="1:5" x14ac:dyDescent="0.35">
      <c r="A1480" s="1" t="s">
        <v>130</v>
      </c>
      <c r="B1480" s="1" t="s">
        <v>101</v>
      </c>
      <c r="C1480" s="1" t="s">
        <v>48</v>
      </c>
      <c r="D1480" s="2">
        <v>2008</v>
      </c>
      <c r="E1480" s="1">
        <v>88</v>
      </c>
    </row>
    <row r="1481" spans="1:5" x14ac:dyDescent="0.35">
      <c r="A1481" s="1" t="s">
        <v>130</v>
      </c>
      <c r="B1481" s="1" t="s">
        <v>101</v>
      </c>
      <c r="C1481" s="1" t="s">
        <v>48</v>
      </c>
      <c r="D1481" s="2">
        <v>2017</v>
      </c>
      <c r="E1481" s="1">
        <v>114</v>
      </c>
    </row>
    <row r="1482" spans="1:5" x14ac:dyDescent="0.35">
      <c r="A1482" s="1" t="s">
        <v>130</v>
      </c>
      <c r="B1482" s="1" t="s">
        <v>101</v>
      </c>
      <c r="C1482" s="1" t="s">
        <v>49</v>
      </c>
      <c r="D1482" s="2">
        <v>2008</v>
      </c>
      <c r="E1482" s="1">
        <v>60</v>
      </c>
    </row>
    <row r="1483" spans="1:5" x14ac:dyDescent="0.35">
      <c r="A1483" s="1" t="s">
        <v>130</v>
      </c>
      <c r="B1483" s="1" t="s">
        <v>101</v>
      </c>
      <c r="C1483" s="1" t="s">
        <v>49</v>
      </c>
      <c r="D1483" s="2">
        <v>2017</v>
      </c>
      <c r="E1483" s="1">
        <v>67</v>
      </c>
    </row>
    <row r="1484" spans="1:5" x14ac:dyDescent="0.35">
      <c r="A1484" s="1" t="s">
        <v>130</v>
      </c>
      <c r="B1484" s="1" t="s">
        <v>101</v>
      </c>
      <c r="C1484" s="1" t="s">
        <v>50</v>
      </c>
      <c r="D1484" s="2">
        <v>2008</v>
      </c>
      <c r="E1484" s="1">
        <v>99</v>
      </c>
    </row>
    <row r="1485" spans="1:5" x14ac:dyDescent="0.35">
      <c r="A1485" s="1" t="s">
        <v>130</v>
      </c>
      <c r="B1485" s="1" t="s">
        <v>101</v>
      </c>
      <c r="C1485" s="1" t="s">
        <v>50</v>
      </c>
      <c r="D1485" s="2">
        <v>2017</v>
      </c>
      <c r="E1485" s="1">
        <v>101</v>
      </c>
    </row>
    <row r="1486" spans="1:5" x14ac:dyDescent="0.35">
      <c r="A1486" s="1" t="s">
        <v>130</v>
      </c>
      <c r="B1486" s="1" t="s">
        <v>101</v>
      </c>
      <c r="C1486" s="1" t="s">
        <v>51</v>
      </c>
      <c r="D1486" s="2">
        <v>2008</v>
      </c>
      <c r="E1486" s="1">
        <v>43</v>
      </c>
    </row>
    <row r="1487" spans="1:5" x14ac:dyDescent="0.35">
      <c r="A1487" s="1" t="s">
        <v>130</v>
      </c>
      <c r="B1487" s="1" t="s">
        <v>101</v>
      </c>
      <c r="C1487" s="1" t="s">
        <v>51</v>
      </c>
      <c r="D1487" s="2">
        <v>2017</v>
      </c>
      <c r="E1487" s="1">
        <v>46</v>
      </c>
    </row>
    <row r="1488" spans="1:5" x14ac:dyDescent="0.35">
      <c r="A1488" s="1" t="s">
        <v>130</v>
      </c>
      <c r="B1488" s="1" t="s">
        <v>101</v>
      </c>
      <c r="C1488" s="1" t="s">
        <v>52</v>
      </c>
      <c r="D1488" s="2">
        <v>2008</v>
      </c>
      <c r="E1488" s="1">
        <v>38</v>
      </c>
    </row>
    <row r="1489" spans="1:5" x14ac:dyDescent="0.35">
      <c r="A1489" s="1" t="s">
        <v>130</v>
      </c>
      <c r="B1489" s="1" t="s">
        <v>101</v>
      </c>
      <c r="C1489" s="1" t="s">
        <v>52</v>
      </c>
      <c r="D1489" s="2">
        <v>2017</v>
      </c>
      <c r="E1489" s="1">
        <v>40</v>
      </c>
    </row>
    <row r="1490" spans="1:5" x14ac:dyDescent="0.35">
      <c r="A1490" s="1" t="s">
        <v>130</v>
      </c>
      <c r="B1490" s="1" t="s">
        <v>101</v>
      </c>
      <c r="C1490" s="1" t="s">
        <v>53</v>
      </c>
      <c r="D1490" s="2">
        <v>2008</v>
      </c>
      <c r="E1490" s="1">
        <v>53</v>
      </c>
    </row>
    <row r="1491" spans="1:5" x14ac:dyDescent="0.35">
      <c r="A1491" s="1" t="s">
        <v>130</v>
      </c>
      <c r="B1491" s="1" t="s">
        <v>101</v>
      </c>
      <c r="C1491" s="1" t="s">
        <v>53</v>
      </c>
      <c r="D1491" s="2">
        <v>2017</v>
      </c>
      <c r="E1491" s="1">
        <v>89</v>
      </c>
    </row>
    <row r="1492" spans="1:5" x14ac:dyDescent="0.35">
      <c r="A1492" s="1" t="s">
        <v>130</v>
      </c>
      <c r="B1492" s="1" t="s">
        <v>101</v>
      </c>
      <c r="C1492" s="1" t="s">
        <v>54</v>
      </c>
      <c r="D1492" s="2">
        <v>2008</v>
      </c>
      <c r="E1492" s="1">
        <v>57</v>
      </c>
    </row>
    <row r="1493" spans="1:5" x14ac:dyDescent="0.35">
      <c r="A1493" s="1" t="s">
        <v>130</v>
      </c>
      <c r="B1493" s="1" t="s">
        <v>101</v>
      </c>
      <c r="C1493" s="1" t="s">
        <v>54</v>
      </c>
      <c r="D1493" s="2">
        <v>2017</v>
      </c>
      <c r="E1493" s="1">
        <v>65</v>
      </c>
    </row>
    <row r="1494" spans="1:5" x14ac:dyDescent="0.35">
      <c r="A1494" s="1" t="s">
        <v>130</v>
      </c>
      <c r="B1494" s="1" t="s">
        <v>101</v>
      </c>
      <c r="C1494" s="1" t="s">
        <v>55</v>
      </c>
      <c r="D1494" s="2">
        <v>2008</v>
      </c>
      <c r="E1494" s="1">
        <v>62</v>
      </c>
    </row>
    <row r="1495" spans="1:5" x14ac:dyDescent="0.35">
      <c r="A1495" s="1" t="s">
        <v>130</v>
      </c>
      <c r="B1495" s="1" t="s">
        <v>101</v>
      </c>
      <c r="C1495" s="1" t="s">
        <v>55</v>
      </c>
      <c r="D1495" s="2">
        <v>2017</v>
      </c>
      <c r="E1495" s="1">
        <v>52</v>
      </c>
    </row>
    <row r="1496" spans="1:5" x14ac:dyDescent="0.35">
      <c r="A1496" s="1" t="s">
        <v>130</v>
      </c>
      <c r="B1496" s="1" t="s">
        <v>101</v>
      </c>
      <c r="C1496" s="1" t="s">
        <v>56</v>
      </c>
      <c r="D1496" s="2">
        <v>2008</v>
      </c>
      <c r="E1496" s="1">
        <v>275</v>
      </c>
    </row>
    <row r="1497" spans="1:5" x14ac:dyDescent="0.35">
      <c r="A1497" s="1" t="s">
        <v>130</v>
      </c>
      <c r="B1497" s="1" t="s">
        <v>101</v>
      </c>
      <c r="C1497" s="1" t="s">
        <v>56</v>
      </c>
      <c r="D1497" s="2">
        <v>2017</v>
      </c>
      <c r="E1497" s="1">
        <v>267</v>
      </c>
    </row>
    <row r="1498" spans="1:5" x14ac:dyDescent="0.35">
      <c r="A1498" s="1" t="s">
        <v>130</v>
      </c>
      <c r="B1498" s="1" t="s">
        <v>101</v>
      </c>
      <c r="C1498" s="1" t="s">
        <v>57</v>
      </c>
      <c r="D1498" s="2">
        <v>2008</v>
      </c>
      <c r="E1498" s="1">
        <v>225</v>
      </c>
    </row>
    <row r="1499" spans="1:5" x14ac:dyDescent="0.35">
      <c r="A1499" s="1" t="s">
        <v>130</v>
      </c>
      <c r="B1499" s="1" t="s">
        <v>101</v>
      </c>
      <c r="C1499" s="1" t="s">
        <v>57</v>
      </c>
      <c r="D1499" s="2">
        <v>2017</v>
      </c>
      <c r="E1499" s="1">
        <v>175</v>
      </c>
    </row>
    <row r="1500" spans="1:5" x14ac:dyDescent="0.35">
      <c r="A1500" s="1" t="s">
        <v>130</v>
      </c>
      <c r="B1500" s="1" t="s">
        <v>101</v>
      </c>
      <c r="C1500" s="1" t="s">
        <v>58</v>
      </c>
      <c r="D1500" s="2">
        <v>2008</v>
      </c>
      <c r="E1500" s="1">
        <v>24</v>
      </c>
    </row>
    <row r="1501" spans="1:5" x14ac:dyDescent="0.35">
      <c r="A1501" s="1" t="s">
        <v>130</v>
      </c>
      <c r="B1501" s="1" t="s">
        <v>101</v>
      </c>
      <c r="C1501" s="1" t="s">
        <v>58</v>
      </c>
      <c r="D1501" s="2">
        <v>2017</v>
      </c>
      <c r="E1501" s="1">
        <v>27</v>
      </c>
    </row>
    <row r="1502" spans="1:5" x14ac:dyDescent="0.35">
      <c r="A1502" s="1" t="s">
        <v>130</v>
      </c>
      <c r="B1502" s="1" t="s">
        <v>101</v>
      </c>
      <c r="C1502" s="1" t="s">
        <v>59</v>
      </c>
      <c r="D1502" s="2">
        <v>2008</v>
      </c>
      <c r="E1502" s="1">
        <v>55</v>
      </c>
    </row>
    <row r="1503" spans="1:5" x14ac:dyDescent="0.35">
      <c r="A1503" s="1" t="s">
        <v>130</v>
      </c>
      <c r="B1503" s="1" t="s">
        <v>101</v>
      </c>
      <c r="C1503" s="1" t="s">
        <v>59</v>
      </c>
      <c r="D1503" s="2">
        <v>2017</v>
      </c>
      <c r="E1503" s="1">
        <v>57</v>
      </c>
    </row>
    <row r="1504" spans="1:5" x14ac:dyDescent="0.35">
      <c r="A1504" s="1" t="s">
        <v>130</v>
      </c>
      <c r="B1504" s="1" t="s">
        <v>101</v>
      </c>
      <c r="C1504" s="1" t="s">
        <v>60</v>
      </c>
      <c r="D1504" s="2">
        <v>2008</v>
      </c>
      <c r="E1504" s="1">
        <v>212</v>
      </c>
    </row>
    <row r="1505" spans="1:5" x14ac:dyDescent="0.35">
      <c r="A1505" s="1" t="s">
        <v>130</v>
      </c>
      <c r="B1505" s="1" t="s">
        <v>101</v>
      </c>
      <c r="C1505" s="1" t="s">
        <v>60</v>
      </c>
      <c r="D1505" s="2">
        <v>2017</v>
      </c>
      <c r="E1505" s="1">
        <v>156</v>
      </c>
    </row>
    <row r="1506" spans="1:5" x14ac:dyDescent="0.35">
      <c r="A1506" s="1" t="s">
        <v>130</v>
      </c>
      <c r="B1506" s="1" t="s">
        <v>101</v>
      </c>
      <c r="C1506" s="1" t="s">
        <v>61</v>
      </c>
      <c r="D1506" s="2">
        <v>2008</v>
      </c>
      <c r="E1506" s="1">
        <v>10</v>
      </c>
    </row>
    <row r="1507" spans="1:5" x14ac:dyDescent="0.35">
      <c r="A1507" s="1" t="s">
        <v>130</v>
      </c>
      <c r="B1507" s="1" t="s">
        <v>101</v>
      </c>
      <c r="C1507" s="1" t="s">
        <v>61</v>
      </c>
      <c r="D1507" s="2">
        <v>2017</v>
      </c>
      <c r="E1507" s="1">
        <v>4</v>
      </c>
    </row>
    <row r="1508" spans="1:5" x14ac:dyDescent="0.35">
      <c r="A1508" s="1" t="s">
        <v>130</v>
      </c>
      <c r="B1508" s="1" t="s">
        <v>101</v>
      </c>
      <c r="C1508" s="1" t="s">
        <v>62</v>
      </c>
      <c r="D1508" s="2">
        <v>2008</v>
      </c>
      <c r="E1508" s="1">
        <v>48</v>
      </c>
    </row>
    <row r="1509" spans="1:5" x14ac:dyDescent="0.35">
      <c r="A1509" s="1" t="s">
        <v>130</v>
      </c>
      <c r="B1509" s="1" t="s">
        <v>101</v>
      </c>
      <c r="C1509" s="1" t="s">
        <v>62</v>
      </c>
      <c r="D1509" s="2">
        <v>2017</v>
      </c>
      <c r="E1509" s="1">
        <v>66</v>
      </c>
    </row>
    <row r="1510" spans="1:5" x14ac:dyDescent="0.35">
      <c r="A1510" s="1" t="s">
        <v>130</v>
      </c>
      <c r="B1510" s="1" t="s">
        <v>101</v>
      </c>
      <c r="C1510" s="1" t="s">
        <v>63</v>
      </c>
      <c r="D1510" s="2">
        <v>2008</v>
      </c>
      <c r="E1510" s="1">
        <v>81</v>
      </c>
    </row>
    <row r="1511" spans="1:5" x14ac:dyDescent="0.35">
      <c r="A1511" s="1" t="s">
        <v>130</v>
      </c>
      <c r="B1511" s="1" t="s">
        <v>101</v>
      </c>
      <c r="C1511" s="1" t="s">
        <v>63</v>
      </c>
      <c r="D1511" s="2">
        <v>2017</v>
      </c>
      <c r="E1511" s="1">
        <v>87</v>
      </c>
    </row>
    <row r="1512" spans="1:5" x14ac:dyDescent="0.35">
      <c r="A1512" s="1" t="s">
        <v>130</v>
      </c>
      <c r="B1512" s="1" t="s">
        <v>101</v>
      </c>
      <c r="C1512" s="1" t="s">
        <v>64</v>
      </c>
      <c r="D1512" s="2">
        <v>2008</v>
      </c>
      <c r="E1512" s="1">
        <v>156</v>
      </c>
    </row>
    <row r="1513" spans="1:5" x14ac:dyDescent="0.35">
      <c r="A1513" s="1" t="s">
        <v>130</v>
      </c>
      <c r="B1513" s="1" t="s">
        <v>101</v>
      </c>
      <c r="C1513" s="1" t="s">
        <v>64</v>
      </c>
      <c r="D1513" s="2">
        <v>2017</v>
      </c>
      <c r="E1513" s="1">
        <v>121</v>
      </c>
    </row>
    <row r="1514" spans="1:5" x14ac:dyDescent="0.35">
      <c r="A1514" s="1" t="s">
        <v>130</v>
      </c>
      <c r="B1514" s="1" t="s">
        <v>101</v>
      </c>
      <c r="C1514" s="1" t="s">
        <v>65</v>
      </c>
      <c r="D1514" s="2">
        <v>2008</v>
      </c>
      <c r="E1514" s="1">
        <v>110</v>
      </c>
    </row>
    <row r="1515" spans="1:5" x14ac:dyDescent="0.35">
      <c r="A1515" s="1" t="s">
        <v>130</v>
      </c>
      <c r="B1515" s="1" t="s">
        <v>101</v>
      </c>
      <c r="C1515" s="1" t="s">
        <v>65</v>
      </c>
      <c r="D1515" s="2">
        <v>2017</v>
      </c>
      <c r="E1515" s="1">
        <v>117</v>
      </c>
    </row>
    <row r="1516" spans="1:5" x14ac:dyDescent="0.35">
      <c r="A1516" s="1" t="s">
        <v>130</v>
      </c>
      <c r="B1516" s="1" t="s">
        <v>101</v>
      </c>
      <c r="C1516" s="1" t="s">
        <v>66</v>
      </c>
      <c r="D1516" s="2">
        <v>2008</v>
      </c>
      <c r="E1516" s="1">
        <v>102</v>
      </c>
    </row>
    <row r="1517" spans="1:5" x14ac:dyDescent="0.35">
      <c r="A1517" s="1" t="s">
        <v>130</v>
      </c>
      <c r="B1517" s="1" t="s">
        <v>101</v>
      </c>
      <c r="C1517" s="1" t="s">
        <v>66</v>
      </c>
      <c r="D1517" s="2">
        <v>2017</v>
      </c>
      <c r="E1517" s="1">
        <v>92</v>
      </c>
    </row>
    <row r="1518" spans="1:5" x14ac:dyDescent="0.35">
      <c r="A1518" s="1" t="s">
        <v>130</v>
      </c>
      <c r="B1518" s="1" t="s">
        <v>101</v>
      </c>
      <c r="C1518" s="1" t="s">
        <v>67</v>
      </c>
      <c r="D1518" s="2">
        <v>2008</v>
      </c>
      <c r="E1518" s="1">
        <v>94</v>
      </c>
    </row>
    <row r="1519" spans="1:5" x14ac:dyDescent="0.35">
      <c r="A1519" s="1" t="s">
        <v>130</v>
      </c>
      <c r="B1519" s="1" t="s">
        <v>101</v>
      </c>
      <c r="C1519" s="1" t="s">
        <v>67</v>
      </c>
      <c r="D1519" s="2">
        <v>2017</v>
      </c>
      <c r="E1519" s="1">
        <v>101</v>
      </c>
    </row>
    <row r="1520" spans="1:5" x14ac:dyDescent="0.35">
      <c r="A1520" s="1" t="s">
        <v>130</v>
      </c>
      <c r="B1520" s="1" t="s">
        <v>101</v>
      </c>
      <c r="C1520" s="1" t="s">
        <v>68</v>
      </c>
      <c r="D1520" s="2">
        <v>2008</v>
      </c>
      <c r="E1520" s="1">
        <v>82</v>
      </c>
    </row>
    <row r="1521" spans="1:5" x14ac:dyDescent="0.35">
      <c r="A1521" s="1" t="s">
        <v>130</v>
      </c>
      <c r="B1521" s="1" t="s">
        <v>101</v>
      </c>
      <c r="C1521" s="1" t="s">
        <v>68</v>
      </c>
      <c r="D1521" s="2">
        <v>2017</v>
      </c>
      <c r="E1521" s="1">
        <v>88</v>
      </c>
    </row>
    <row r="1522" spans="1:5" x14ac:dyDescent="0.35">
      <c r="A1522" s="1" t="s">
        <v>130</v>
      </c>
      <c r="B1522" s="1" t="s">
        <v>101</v>
      </c>
      <c r="C1522" s="1" t="s">
        <v>69</v>
      </c>
      <c r="D1522" s="2">
        <v>2008</v>
      </c>
      <c r="E1522" s="1">
        <v>229</v>
      </c>
    </row>
    <row r="1523" spans="1:5" x14ac:dyDescent="0.35">
      <c r="A1523" s="1" t="s">
        <v>130</v>
      </c>
      <c r="B1523" s="1" t="s">
        <v>101</v>
      </c>
      <c r="C1523" s="1" t="s">
        <v>69</v>
      </c>
      <c r="D1523" s="2">
        <v>2017</v>
      </c>
      <c r="E1523" s="1">
        <v>225</v>
      </c>
    </row>
    <row r="1524" spans="1:5" x14ac:dyDescent="0.35">
      <c r="A1524" s="1" t="s">
        <v>130</v>
      </c>
      <c r="B1524" s="1" t="s">
        <v>101</v>
      </c>
      <c r="C1524" s="1" t="s">
        <v>70</v>
      </c>
      <c r="D1524" s="2">
        <v>2008</v>
      </c>
      <c r="E1524" s="1">
        <v>87</v>
      </c>
    </row>
    <row r="1525" spans="1:5" x14ac:dyDescent="0.35">
      <c r="A1525" s="1" t="s">
        <v>130</v>
      </c>
      <c r="B1525" s="1" t="s">
        <v>101</v>
      </c>
      <c r="C1525" s="1" t="s">
        <v>70</v>
      </c>
      <c r="D1525" s="2">
        <v>2017</v>
      </c>
      <c r="E1525" s="1">
        <v>76</v>
      </c>
    </row>
    <row r="1526" spans="1:5" x14ac:dyDescent="0.35">
      <c r="A1526" s="1" t="s">
        <v>130</v>
      </c>
      <c r="B1526" s="1" t="s">
        <v>101</v>
      </c>
      <c r="C1526" s="1" t="s">
        <v>71</v>
      </c>
      <c r="D1526" s="2">
        <v>2008</v>
      </c>
      <c r="E1526" s="1">
        <v>57</v>
      </c>
    </row>
    <row r="1527" spans="1:5" x14ac:dyDescent="0.35">
      <c r="A1527" s="1" t="s">
        <v>130</v>
      </c>
      <c r="B1527" s="1" t="s">
        <v>101</v>
      </c>
      <c r="C1527" s="1" t="s">
        <v>71</v>
      </c>
      <c r="D1527" s="2">
        <v>2017</v>
      </c>
      <c r="E1527" s="1">
        <v>61</v>
      </c>
    </row>
    <row r="1528" spans="1:5" x14ac:dyDescent="0.35">
      <c r="A1528" s="1" t="s">
        <v>130</v>
      </c>
      <c r="B1528" s="1" t="s">
        <v>101</v>
      </c>
      <c r="C1528" s="1" t="s">
        <v>72</v>
      </c>
      <c r="D1528" s="2">
        <v>2008</v>
      </c>
      <c r="E1528" s="1">
        <v>89</v>
      </c>
    </row>
    <row r="1529" spans="1:5" x14ac:dyDescent="0.35">
      <c r="A1529" s="1" t="s">
        <v>130</v>
      </c>
      <c r="B1529" s="1" t="s">
        <v>101</v>
      </c>
      <c r="C1529" s="1" t="s">
        <v>72</v>
      </c>
      <c r="D1529" s="2">
        <v>2017</v>
      </c>
      <c r="E1529" s="1">
        <v>77</v>
      </c>
    </row>
    <row r="1530" spans="1:5" x14ac:dyDescent="0.35">
      <c r="A1530" s="1" t="s">
        <v>130</v>
      </c>
      <c r="B1530" s="1" t="s">
        <v>101</v>
      </c>
      <c r="C1530" s="1" t="s">
        <v>73</v>
      </c>
      <c r="D1530" s="2">
        <v>2008</v>
      </c>
      <c r="E1530" s="1">
        <v>80</v>
      </c>
    </row>
    <row r="1531" spans="1:5" x14ac:dyDescent="0.35">
      <c r="A1531" s="1" t="s">
        <v>130</v>
      </c>
      <c r="B1531" s="1" t="s">
        <v>101</v>
      </c>
      <c r="C1531" s="1" t="s">
        <v>73</v>
      </c>
      <c r="D1531" s="2">
        <v>2017</v>
      </c>
      <c r="E1531" s="1">
        <v>129</v>
      </c>
    </row>
    <row r="1532" spans="1:5" x14ac:dyDescent="0.35">
      <c r="A1532" s="1" t="s">
        <v>130</v>
      </c>
      <c r="B1532" s="1" t="s">
        <v>101</v>
      </c>
      <c r="C1532" s="1" t="s">
        <v>74</v>
      </c>
      <c r="D1532" s="2">
        <v>2008</v>
      </c>
      <c r="E1532" s="1">
        <v>38</v>
      </c>
    </row>
    <row r="1533" spans="1:5" x14ac:dyDescent="0.35">
      <c r="A1533" s="1" t="s">
        <v>130</v>
      </c>
      <c r="B1533" s="1" t="s">
        <v>101</v>
      </c>
      <c r="C1533" s="1" t="s">
        <v>74</v>
      </c>
      <c r="D1533" s="2">
        <v>2017</v>
      </c>
      <c r="E1533" s="1">
        <v>85</v>
      </c>
    </row>
    <row r="1534" spans="1:5" x14ac:dyDescent="0.35">
      <c r="A1534" s="1" t="s">
        <v>130</v>
      </c>
      <c r="B1534" s="1" t="s">
        <v>101</v>
      </c>
      <c r="C1534" s="1" t="s">
        <v>75</v>
      </c>
      <c r="D1534" s="2">
        <v>2008</v>
      </c>
      <c r="E1534" s="1">
        <v>25</v>
      </c>
    </row>
    <row r="1535" spans="1:5" x14ac:dyDescent="0.35">
      <c r="A1535" s="1" t="s">
        <v>130</v>
      </c>
      <c r="B1535" s="1" t="s">
        <v>101</v>
      </c>
      <c r="C1535" s="1" t="s">
        <v>75</v>
      </c>
      <c r="D1535" s="2">
        <v>2017</v>
      </c>
      <c r="E1535" s="1">
        <v>28</v>
      </c>
    </row>
    <row r="1536" spans="1:5" x14ac:dyDescent="0.35">
      <c r="A1536" s="1" t="s">
        <v>130</v>
      </c>
      <c r="B1536" s="1" t="s">
        <v>101</v>
      </c>
      <c r="C1536" s="1" t="s">
        <v>76</v>
      </c>
      <c r="D1536" s="2">
        <v>2008</v>
      </c>
      <c r="E1536" s="1">
        <v>282</v>
      </c>
    </row>
    <row r="1537" spans="1:5" x14ac:dyDescent="0.35">
      <c r="A1537" s="1" t="s">
        <v>130</v>
      </c>
      <c r="B1537" s="1" t="s">
        <v>101</v>
      </c>
      <c r="C1537" s="1" t="s">
        <v>76</v>
      </c>
      <c r="D1537" s="2">
        <v>2017</v>
      </c>
      <c r="E1537" s="1">
        <v>258</v>
      </c>
    </row>
    <row r="1538" spans="1:5" x14ac:dyDescent="0.35">
      <c r="A1538" s="1" t="s">
        <v>130</v>
      </c>
      <c r="B1538" s="1" t="s">
        <v>101</v>
      </c>
      <c r="C1538" s="1" t="s">
        <v>77</v>
      </c>
      <c r="D1538" s="2">
        <v>2008</v>
      </c>
      <c r="E1538" s="1">
        <v>1</v>
      </c>
    </row>
    <row r="1539" spans="1:5" x14ac:dyDescent="0.35">
      <c r="A1539" s="1" t="s">
        <v>130</v>
      </c>
      <c r="B1539" s="1" t="s">
        <v>101</v>
      </c>
      <c r="C1539" s="1" t="s">
        <v>77</v>
      </c>
      <c r="D1539" s="2">
        <v>2017</v>
      </c>
      <c r="E1539" s="1">
        <v>10</v>
      </c>
    </row>
    <row r="1540" spans="1:5" x14ac:dyDescent="0.35">
      <c r="A1540" s="1" t="s">
        <v>130</v>
      </c>
      <c r="B1540" s="1" t="s">
        <v>101</v>
      </c>
      <c r="C1540" s="1" t="s">
        <v>78</v>
      </c>
      <c r="D1540" s="2">
        <v>2008</v>
      </c>
      <c r="E1540" s="1">
        <v>168</v>
      </c>
    </row>
    <row r="1541" spans="1:5" x14ac:dyDescent="0.35">
      <c r="A1541" s="1" t="s">
        <v>130</v>
      </c>
      <c r="B1541" s="1" t="s">
        <v>101</v>
      </c>
      <c r="C1541" s="1" t="s">
        <v>78</v>
      </c>
      <c r="D1541" s="2">
        <v>2017</v>
      </c>
      <c r="E1541" s="1">
        <v>116</v>
      </c>
    </row>
    <row r="1542" spans="1:5" x14ac:dyDescent="0.35">
      <c r="A1542" s="1" t="s">
        <v>130</v>
      </c>
      <c r="B1542" s="1" t="s">
        <v>101</v>
      </c>
      <c r="C1542" s="1" t="s">
        <v>79</v>
      </c>
      <c r="D1542" s="2">
        <v>2008</v>
      </c>
      <c r="E1542" s="1">
        <v>103</v>
      </c>
    </row>
    <row r="1543" spans="1:5" x14ac:dyDescent="0.35">
      <c r="A1543" s="1" t="s">
        <v>130</v>
      </c>
      <c r="B1543" s="1" t="s">
        <v>101</v>
      </c>
      <c r="C1543" s="1" t="s">
        <v>79</v>
      </c>
      <c r="D1543" s="2">
        <v>2017</v>
      </c>
      <c r="E1543" s="1">
        <v>75</v>
      </c>
    </row>
    <row r="1544" spans="1:5" x14ac:dyDescent="0.35">
      <c r="A1544" s="1" t="s">
        <v>130</v>
      </c>
      <c r="B1544" s="1" t="s">
        <v>101</v>
      </c>
      <c r="C1544" s="1" t="s">
        <v>80</v>
      </c>
      <c r="D1544" s="2">
        <v>2008</v>
      </c>
      <c r="E1544" s="1">
        <v>52</v>
      </c>
    </row>
    <row r="1545" spans="1:5" x14ac:dyDescent="0.35">
      <c r="A1545" s="1" t="s">
        <v>130</v>
      </c>
      <c r="B1545" s="1" t="s">
        <v>101</v>
      </c>
      <c r="C1545" s="1" t="s">
        <v>80</v>
      </c>
      <c r="D1545" s="2">
        <v>2017</v>
      </c>
      <c r="E1545" s="1">
        <v>55</v>
      </c>
    </row>
    <row r="1546" spans="1:5" x14ac:dyDescent="0.35">
      <c r="A1546" s="1" t="s">
        <v>130</v>
      </c>
      <c r="B1546" s="1" t="s">
        <v>101</v>
      </c>
      <c r="C1546" s="1" t="s">
        <v>81</v>
      </c>
      <c r="D1546" s="2">
        <v>2008</v>
      </c>
      <c r="E1546" s="1">
        <v>364</v>
      </c>
    </row>
    <row r="1547" spans="1:5" x14ac:dyDescent="0.35">
      <c r="A1547" s="1" t="s">
        <v>130</v>
      </c>
      <c r="B1547" s="1" t="s">
        <v>101</v>
      </c>
      <c r="C1547" s="1" t="s">
        <v>81</v>
      </c>
      <c r="D1547" s="2">
        <v>2017</v>
      </c>
      <c r="E1547" s="1">
        <v>441</v>
      </c>
    </row>
    <row r="1548" spans="1:5" x14ac:dyDescent="0.35">
      <c r="A1548" s="1" t="s">
        <v>130</v>
      </c>
      <c r="B1548" s="1" t="s">
        <v>101</v>
      </c>
      <c r="C1548" s="1" t="s">
        <v>82</v>
      </c>
      <c r="D1548" s="2">
        <v>2008</v>
      </c>
      <c r="E1548" s="1">
        <v>88</v>
      </c>
    </row>
    <row r="1549" spans="1:5" x14ac:dyDescent="0.35">
      <c r="A1549" s="1" t="s">
        <v>130</v>
      </c>
      <c r="B1549" s="1" t="s">
        <v>101</v>
      </c>
      <c r="C1549" s="1" t="s">
        <v>82</v>
      </c>
      <c r="D1549" s="2">
        <v>2017</v>
      </c>
      <c r="E1549" s="1">
        <v>165</v>
      </c>
    </row>
    <row r="1550" spans="1:5" x14ac:dyDescent="0.35">
      <c r="A1550" s="1" t="s">
        <v>130</v>
      </c>
      <c r="B1550" s="1" t="s">
        <v>101</v>
      </c>
      <c r="C1550" s="1" t="s">
        <v>83</v>
      </c>
      <c r="D1550" s="2">
        <v>2008</v>
      </c>
      <c r="E1550" s="1">
        <v>104</v>
      </c>
    </row>
    <row r="1551" spans="1:5" x14ac:dyDescent="0.35">
      <c r="A1551" s="1" t="s">
        <v>130</v>
      </c>
      <c r="B1551" s="1" t="s">
        <v>101</v>
      </c>
      <c r="C1551" s="1" t="s">
        <v>83</v>
      </c>
      <c r="D1551" s="2">
        <v>2017</v>
      </c>
      <c r="E1551" s="1">
        <v>106</v>
      </c>
    </row>
    <row r="1552" spans="1:5" x14ac:dyDescent="0.35">
      <c r="A1552" s="1" t="s">
        <v>130</v>
      </c>
      <c r="B1552" s="1" t="s">
        <v>101</v>
      </c>
      <c r="C1552" s="1" t="s">
        <v>84</v>
      </c>
      <c r="D1552" s="2">
        <v>2008</v>
      </c>
      <c r="E1552" s="1">
        <v>82</v>
      </c>
    </row>
    <row r="1553" spans="1:5" x14ac:dyDescent="0.35">
      <c r="A1553" s="1" t="s">
        <v>130</v>
      </c>
      <c r="B1553" s="1" t="s">
        <v>101</v>
      </c>
      <c r="C1553" s="1" t="s">
        <v>84</v>
      </c>
      <c r="D1553" s="2">
        <v>2017</v>
      </c>
      <c r="E1553" s="1">
        <v>61</v>
      </c>
    </row>
    <row r="1554" spans="1:5" x14ac:dyDescent="0.35">
      <c r="A1554" s="1" t="s">
        <v>130</v>
      </c>
      <c r="B1554" s="1" t="s">
        <v>101</v>
      </c>
      <c r="C1554" s="1" t="s">
        <v>85</v>
      </c>
      <c r="D1554" s="2">
        <v>2008</v>
      </c>
      <c r="E1554" s="1">
        <v>49</v>
      </c>
    </row>
    <row r="1555" spans="1:5" x14ac:dyDescent="0.35">
      <c r="A1555" s="1" t="s">
        <v>130</v>
      </c>
      <c r="B1555" s="1" t="s">
        <v>101</v>
      </c>
      <c r="C1555" s="1" t="s">
        <v>85</v>
      </c>
      <c r="D1555" s="2">
        <v>2017</v>
      </c>
      <c r="E1555" s="1">
        <v>43</v>
      </c>
    </row>
    <row r="1556" spans="1:5" x14ac:dyDescent="0.35">
      <c r="A1556" s="1" t="s">
        <v>130</v>
      </c>
      <c r="B1556" s="1" t="s">
        <v>101</v>
      </c>
      <c r="C1556" s="1" t="s">
        <v>86</v>
      </c>
      <c r="D1556" s="2">
        <v>2008</v>
      </c>
      <c r="E1556" s="1">
        <v>130</v>
      </c>
    </row>
    <row r="1557" spans="1:5" x14ac:dyDescent="0.35">
      <c r="A1557" s="1" t="s">
        <v>130</v>
      </c>
      <c r="B1557" s="1" t="s">
        <v>101</v>
      </c>
      <c r="C1557" s="1" t="s">
        <v>86</v>
      </c>
      <c r="D1557" s="2">
        <v>2017</v>
      </c>
      <c r="E1557" s="1">
        <v>69</v>
      </c>
    </row>
    <row r="1558" spans="1:5" x14ac:dyDescent="0.35">
      <c r="A1558" s="1" t="s">
        <v>130</v>
      </c>
      <c r="B1558" s="1" t="s">
        <v>101</v>
      </c>
      <c r="C1558" s="1" t="s">
        <v>87</v>
      </c>
      <c r="D1558" s="2">
        <v>2008</v>
      </c>
      <c r="E1558" s="1">
        <v>131</v>
      </c>
    </row>
    <row r="1559" spans="1:5" x14ac:dyDescent="0.35">
      <c r="A1559" s="1" t="s">
        <v>130</v>
      </c>
      <c r="B1559" s="1" t="s">
        <v>101</v>
      </c>
      <c r="C1559" s="1" t="s">
        <v>87</v>
      </c>
      <c r="D1559" s="2">
        <v>2017</v>
      </c>
      <c r="E1559" s="1">
        <v>111</v>
      </c>
    </row>
    <row r="1560" spans="1:5" x14ac:dyDescent="0.35">
      <c r="A1560" s="1" t="s">
        <v>130</v>
      </c>
      <c r="B1560" s="1" t="s">
        <v>101</v>
      </c>
      <c r="C1560" s="1" t="s">
        <v>88</v>
      </c>
      <c r="D1560" s="2">
        <v>2008</v>
      </c>
      <c r="E1560" s="1">
        <v>52</v>
      </c>
    </row>
    <row r="1561" spans="1:5" x14ac:dyDescent="0.35">
      <c r="A1561" s="1" t="s">
        <v>130</v>
      </c>
      <c r="B1561" s="1" t="s">
        <v>101</v>
      </c>
      <c r="C1561" s="1" t="s">
        <v>88</v>
      </c>
      <c r="D1561" s="2">
        <v>2017</v>
      </c>
      <c r="E1561" s="1">
        <v>44</v>
      </c>
    </row>
    <row r="1562" spans="1:5" x14ac:dyDescent="0.35">
      <c r="A1562" s="1" t="s">
        <v>130</v>
      </c>
      <c r="B1562" s="1" t="s">
        <v>101</v>
      </c>
      <c r="C1562" s="1" t="s">
        <v>89</v>
      </c>
      <c r="D1562" s="2">
        <v>2008</v>
      </c>
      <c r="E1562" s="1">
        <v>134</v>
      </c>
    </row>
    <row r="1563" spans="1:5" x14ac:dyDescent="0.35">
      <c r="A1563" s="1" t="s">
        <v>130</v>
      </c>
      <c r="B1563" s="1" t="s">
        <v>101</v>
      </c>
      <c r="C1563" s="1" t="s">
        <v>89</v>
      </c>
      <c r="D1563" s="2">
        <v>2017</v>
      </c>
      <c r="E1563" s="1">
        <v>124</v>
      </c>
    </row>
    <row r="1564" spans="1:5" x14ac:dyDescent="0.35">
      <c r="A1564" s="1" t="s">
        <v>130</v>
      </c>
      <c r="B1564" s="1" t="s">
        <v>101</v>
      </c>
      <c r="C1564" s="1" t="s">
        <v>90</v>
      </c>
      <c r="D1564" s="2">
        <v>2008</v>
      </c>
      <c r="E1564" s="1">
        <v>54</v>
      </c>
    </row>
    <row r="1565" spans="1:5" x14ac:dyDescent="0.35">
      <c r="A1565" s="1" t="s">
        <v>130</v>
      </c>
      <c r="B1565" s="1" t="s">
        <v>101</v>
      </c>
      <c r="C1565" s="1" t="s">
        <v>90</v>
      </c>
      <c r="D1565" s="2">
        <v>2017</v>
      </c>
      <c r="E1565" s="1">
        <v>73</v>
      </c>
    </row>
    <row r="1566" spans="1:5" x14ac:dyDescent="0.35">
      <c r="A1566" s="1" t="s">
        <v>130</v>
      </c>
      <c r="B1566" s="1" t="s">
        <v>101</v>
      </c>
      <c r="C1566" s="1" t="s">
        <v>91</v>
      </c>
      <c r="D1566" s="2">
        <v>2008</v>
      </c>
      <c r="E1566" s="1">
        <v>229</v>
      </c>
    </row>
    <row r="1567" spans="1:5" x14ac:dyDescent="0.35">
      <c r="A1567" s="1" t="s">
        <v>130</v>
      </c>
      <c r="B1567" s="1" t="s">
        <v>101</v>
      </c>
      <c r="C1567" s="1" t="s">
        <v>91</v>
      </c>
      <c r="D1567" s="2">
        <v>2017</v>
      </c>
      <c r="E1567" s="1">
        <v>122</v>
      </c>
    </row>
    <row r="1568" spans="1:5" x14ac:dyDescent="0.35">
      <c r="A1568" s="1" t="s">
        <v>130</v>
      </c>
      <c r="B1568" s="1" t="s">
        <v>101</v>
      </c>
      <c r="C1568" s="1" t="s">
        <v>92</v>
      </c>
      <c r="D1568" s="2">
        <v>2008</v>
      </c>
      <c r="E1568" s="1">
        <v>126</v>
      </c>
    </row>
    <row r="1569" spans="1:5" x14ac:dyDescent="0.35">
      <c r="A1569" s="1" t="s">
        <v>130</v>
      </c>
      <c r="B1569" s="1" t="s">
        <v>101</v>
      </c>
      <c r="C1569" s="1" t="s">
        <v>92</v>
      </c>
      <c r="D1569" s="2">
        <v>2017</v>
      </c>
      <c r="E1569" s="1">
        <v>120</v>
      </c>
    </row>
    <row r="1570" spans="1:5" x14ac:dyDescent="0.35">
      <c r="A1570" s="1" t="s">
        <v>130</v>
      </c>
      <c r="B1570" s="1" t="s">
        <v>101</v>
      </c>
      <c r="C1570" s="1" t="s">
        <v>93</v>
      </c>
      <c r="D1570" s="2">
        <v>2008</v>
      </c>
      <c r="E1570" s="1">
        <v>70</v>
      </c>
    </row>
    <row r="1571" spans="1:5" x14ac:dyDescent="0.35">
      <c r="A1571" s="1" t="s">
        <v>130</v>
      </c>
      <c r="B1571" s="1" t="s">
        <v>101</v>
      </c>
      <c r="C1571" s="1" t="s">
        <v>93</v>
      </c>
      <c r="D1571" s="2">
        <v>2017</v>
      </c>
      <c r="E1571" s="1">
        <v>68</v>
      </c>
    </row>
    <row r="1572" spans="1:5" x14ac:dyDescent="0.35">
      <c r="A1572" s="1" t="s">
        <v>130</v>
      </c>
      <c r="B1572" s="1" t="s">
        <v>101</v>
      </c>
      <c r="C1572" s="1" t="s">
        <v>94</v>
      </c>
      <c r="D1572" s="2">
        <v>2008</v>
      </c>
      <c r="E1572" s="1">
        <v>4</v>
      </c>
    </row>
    <row r="1573" spans="1:5" x14ac:dyDescent="0.35">
      <c r="A1573" s="1" t="s">
        <v>130</v>
      </c>
      <c r="B1573" s="1" t="s">
        <v>101</v>
      </c>
      <c r="C1573" s="1" t="s">
        <v>94</v>
      </c>
      <c r="D1573" s="2">
        <v>2017</v>
      </c>
      <c r="E1573" s="1">
        <v>7</v>
      </c>
    </row>
    <row r="1574" spans="1:5" x14ac:dyDescent="0.35">
      <c r="A1574" s="1" t="s">
        <v>130</v>
      </c>
      <c r="B1574" s="1" t="s">
        <v>101</v>
      </c>
      <c r="C1574" s="1" t="s">
        <v>95</v>
      </c>
      <c r="D1574" s="2">
        <v>2008</v>
      </c>
      <c r="E1574" s="1">
        <v>96</v>
      </c>
    </row>
    <row r="1575" spans="1:5" x14ac:dyDescent="0.35">
      <c r="A1575" s="1" t="s">
        <v>130</v>
      </c>
      <c r="B1575" s="1" t="s">
        <v>101</v>
      </c>
      <c r="C1575" s="1" t="s">
        <v>95</v>
      </c>
      <c r="D1575" s="2">
        <v>2017</v>
      </c>
      <c r="E1575" s="1">
        <v>80</v>
      </c>
    </row>
    <row r="1576" spans="1:5" x14ac:dyDescent="0.35">
      <c r="A1576" s="1" t="s">
        <v>130</v>
      </c>
      <c r="B1576" s="1" t="s">
        <v>101</v>
      </c>
      <c r="C1576" s="1" t="s">
        <v>96</v>
      </c>
      <c r="D1576" s="2">
        <v>2008</v>
      </c>
      <c r="E1576" s="1">
        <v>67</v>
      </c>
    </row>
    <row r="1577" spans="1:5" x14ac:dyDescent="0.35">
      <c r="A1577" s="1" t="s">
        <v>130</v>
      </c>
      <c r="B1577" s="1" t="s">
        <v>101</v>
      </c>
      <c r="C1577" s="1" t="s">
        <v>96</v>
      </c>
      <c r="D1577" s="2">
        <v>2017</v>
      </c>
      <c r="E1577" s="1">
        <v>66</v>
      </c>
    </row>
    <row r="1578" spans="1:5" x14ac:dyDescent="0.35">
      <c r="A1578" s="1" t="s">
        <v>130</v>
      </c>
      <c r="B1578" s="1" t="s">
        <v>101</v>
      </c>
      <c r="C1578" s="1" t="s">
        <v>97</v>
      </c>
      <c r="D1578" s="2">
        <v>2008</v>
      </c>
      <c r="E1578" s="1">
        <v>67</v>
      </c>
    </row>
    <row r="1579" spans="1:5" x14ac:dyDescent="0.35">
      <c r="A1579" s="1" t="s">
        <v>130</v>
      </c>
      <c r="B1579" s="1" t="s">
        <v>101</v>
      </c>
      <c r="C1579" s="1" t="s">
        <v>97</v>
      </c>
      <c r="D1579" s="2">
        <v>2017</v>
      </c>
      <c r="E1579" s="1">
        <v>43</v>
      </c>
    </row>
    <row r="1580" spans="1:5" x14ac:dyDescent="0.35">
      <c r="A1580" s="1" t="s">
        <v>130</v>
      </c>
      <c r="B1580" s="1" t="s">
        <v>101</v>
      </c>
      <c r="C1580" s="1" t="s">
        <v>98</v>
      </c>
      <c r="D1580" s="2">
        <v>2008</v>
      </c>
      <c r="E1580" s="1">
        <v>131</v>
      </c>
    </row>
    <row r="1581" spans="1:5" x14ac:dyDescent="0.35">
      <c r="A1581" s="1" t="s">
        <v>130</v>
      </c>
      <c r="B1581" s="1" t="s">
        <v>101</v>
      </c>
      <c r="C1581" s="1" t="s">
        <v>98</v>
      </c>
      <c r="D1581" s="2">
        <v>2017</v>
      </c>
      <c r="E1581" s="1">
        <v>96</v>
      </c>
    </row>
    <row r="1582" spans="1:5" x14ac:dyDescent="0.35">
      <c r="A1582" s="1" t="s">
        <v>130</v>
      </c>
      <c r="B1582" s="1" t="s">
        <v>101</v>
      </c>
      <c r="C1582" s="1" t="s">
        <v>99</v>
      </c>
      <c r="D1582" s="2">
        <v>2008</v>
      </c>
      <c r="E1582" s="1">
        <v>100</v>
      </c>
    </row>
    <row r="1583" spans="1:5" x14ac:dyDescent="0.35">
      <c r="A1583" s="1" t="s">
        <v>130</v>
      </c>
      <c r="B1583" s="1" t="s">
        <v>101</v>
      </c>
      <c r="C1583" s="1" t="s">
        <v>99</v>
      </c>
      <c r="D1583" s="2">
        <v>2017</v>
      </c>
      <c r="E1583" s="1">
        <v>95</v>
      </c>
    </row>
    <row r="1584" spans="1:5" x14ac:dyDescent="0.35">
      <c r="A1584" s="1" t="s">
        <v>130</v>
      </c>
      <c r="B1584" s="1" t="s">
        <v>101</v>
      </c>
      <c r="C1584" s="1" t="s">
        <v>100</v>
      </c>
      <c r="D1584" s="2">
        <v>2008</v>
      </c>
      <c r="E1584" s="1">
        <v>354</v>
      </c>
    </row>
    <row r="1585" spans="1:5" x14ac:dyDescent="0.35">
      <c r="A1585" s="1" t="s">
        <v>130</v>
      </c>
      <c r="B1585" s="1" t="s">
        <v>101</v>
      </c>
      <c r="C1585" s="1" t="s">
        <v>100</v>
      </c>
      <c r="D1585" s="2">
        <v>2017</v>
      </c>
      <c r="E1585" s="1">
        <v>339</v>
      </c>
    </row>
    <row r="1586" spans="1:5" x14ac:dyDescent="0.35">
      <c r="A1586" s="1" t="s">
        <v>130</v>
      </c>
      <c r="B1586" s="1" t="s">
        <v>102</v>
      </c>
      <c r="C1586" s="1" t="s">
        <v>2</v>
      </c>
      <c r="D1586" s="2">
        <v>2008</v>
      </c>
      <c r="E1586" s="1">
        <v>8128</v>
      </c>
    </row>
    <row r="1587" spans="1:5" x14ac:dyDescent="0.35">
      <c r="A1587" s="1" t="s">
        <v>130</v>
      </c>
      <c r="B1587" s="1" t="s">
        <v>102</v>
      </c>
      <c r="C1587" s="1" t="s">
        <v>2</v>
      </c>
      <c r="D1587" s="2">
        <v>2017</v>
      </c>
      <c r="E1587" s="1">
        <v>10612</v>
      </c>
    </row>
    <row r="1588" spans="1:5" x14ac:dyDescent="0.35">
      <c r="A1588" s="1" t="s">
        <v>130</v>
      </c>
      <c r="B1588" s="1" t="s">
        <v>102</v>
      </c>
      <c r="C1588" s="1" t="s">
        <v>3</v>
      </c>
      <c r="D1588" s="2">
        <v>2008</v>
      </c>
      <c r="E1588" s="1">
        <v>295</v>
      </c>
    </row>
    <row r="1589" spans="1:5" x14ac:dyDescent="0.35">
      <c r="A1589" s="1" t="s">
        <v>130</v>
      </c>
      <c r="B1589" s="1" t="s">
        <v>102</v>
      </c>
      <c r="C1589" s="1" t="s">
        <v>3</v>
      </c>
      <c r="D1589" s="2">
        <v>2017</v>
      </c>
      <c r="E1589" s="1">
        <v>503</v>
      </c>
    </row>
    <row r="1590" spans="1:5" x14ac:dyDescent="0.35">
      <c r="A1590" s="1" t="s">
        <v>130</v>
      </c>
      <c r="B1590" s="1" t="s">
        <v>102</v>
      </c>
      <c r="C1590" s="1" t="s">
        <v>4</v>
      </c>
      <c r="D1590" s="2">
        <v>2008</v>
      </c>
      <c r="E1590" s="1">
        <v>109</v>
      </c>
    </row>
    <row r="1591" spans="1:5" x14ac:dyDescent="0.35">
      <c r="A1591" s="1" t="s">
        <v>130</v>
      </c>
      <c r="B1591" s="1" t="s">
        <v>102</v>
      </c>
      <c r="C1591" s="1" t="s">
        <v>4</v>
      </c>
      <c r="D1591" s="2">
        <v>2017</v>
      </c>
      <c r="E1591" s="1">
        <v>155</v>
      </c>
    </row>
    <row r="1592" spans="1:5" x14ac:dyDescent="0.35">
      <c r="A1592" s="1" t="s">
        <v>130</v>
      </c>
      <c r="B1592" s="1" t="s">
        <v>102</v>
      </c>
      <c r="C1592" s="1" t="s">
        <v>5</v>
      </c>
      <c r="D1592" s="2">
        <v>2008</v>
      </c>
      <c r="E1592" s="1">
        <v>2</v>
      </c>
    </row>
    <row r="1593" spans="1:5" x14ac:dyDescent="0.35">
      <c r="A1593" s="1" t="s">
        <v>130</v>
      </c>
      <c r="B1593" s="1" t="s">
        <v>102</v>
      </c>
      <c r="C1593" s="1" t="s">
        <v>5</v>
      </c>
      <c r="D1593" s="2">
        <v>2017</v>
      </c>
      <c r="E1593" s="1">
        <v>28</v>
      </c>
    </row>
    <row r="1594" spans="1:5" x14ac:dyDescent="0.35">
      <c r="A1594" s="1" t="s">
        <v>130</v>
      </c>
      <c r="B1594" s="1" t="s">
        <v>102</v>
      </c>
      <c r="C1594" s="1" t="s">
        <v>6</v>
      </c>
      <c r="D1594" s="2">
        <v>2008</v>
      </c>
      <c r="E1594" s="1">
        <v>0</v>
      </c>
    </row>
    <row r="1595" spans="1:5" x14ac:dyDescent="0.35">
      <c r="A1595" s="1" t="s">
        <v>130</v>
      </c>
      <c r="B1595" s="1" t="s">
        <v>102</v>
      </c>
      <c r="C1595" s="1" t="s">
        <v>6</v>
      </c>
      <c r="D1595" s="2">
        <v>2017</v>
      </c>
      <c r="E1595" s="1">
        <v>17</v>
      </c>
    </row>
    <row r="1596" spans="1:5" x14ac:dyDescent="0.35">
      <c r="A1596" s="1" t="s">
        <v>130</v>
      </c>
      <c r="B1596" s="1" t="s">
        <v>102</v>
      </c>
      <c r="C1596" s="1" t="s">
        <v>7</v>
      </c>
      <c r="D1596" s="2">
        <v>2008</v>
      </c>
      <c r="E1596" s="1">
        <v>7</v>
      </c>
    </row>
    <row r="1597" spans="1:5" x14ac:dyDescent="0.35">
      <c r="A1597" s="1" t="s">
        <v>130</v>
      </c>
      <c r="B1597" s="1" t="s">
        <v>102</v>
      </c>
      <c r="C1597" s="1" t="s">
        <v>7</v>
      </c>
      <c r="D1597" s="2">
        <v>2017</v>
      </c>
      <c r="E1597" s="1">
        <v>19</v>
      </c>
    </row>
    <row r="1598" spans="1:5" x14ac:dyDescent="0.35">
      <c r="A1598" s="1" t="s">
        <v>130</v>
      </c>
      <c r="B1598" s="1" t="s">
        <v>102</v>
      </c>
      <c r="C1598" s="1" t="s">
        <v>8</v>
      </c>
      <c r="D1598" s="2">
        <v>2008</v>
      </c>
      <c r="E1598" s="1">
        <v>39</v>
      </c>
    </row>
    <row r="1599" spans="1:5" x14ac:dyDescent="0.35">
      <c r="A1599" s="1" t="s">
        <v>130</v>
      </c>
      <c r="B1599" s="1" t="s">
        <v>102</v>
      </c>
      <c r="C1599" s="1" t="s">
        <v>8</v>
      </c>
      <c r="D1599" s="2">
        <v>2017</v>
      </c>
      <c r="E1599" s="1">
        <v>67</v>
      </c>
    </row>
    <row r="1600" spans="1:5" x14ac:dyDescent="0.35">
      <c r="A1600" s="1" t="s">
        <v>130</v>
      </c>
      <c r="B1600" s="1" t="s">
        <v>102</v>
      </c>
      <c r="C1600" s="1" t="s">
        <v>9</v>
      </c>
      <c r="D1600" s="2">
        <v>2008</v>
      </c>
      <c r="E1600" s="1">
        <v>50</v>
      </c>
    </row>
    <row r="1601" spans="1:5" x14ac:dyDescent="0.35">
      <c r="A1601" s="1" t="s">
        <v>130</v>
      </c>
      <c r="B1601" s="1" t="s">
        <v>102</v>
      </c>
      <c r="C1601" s="1" t="s">
        <v>9</v>
      </c>
      <c r="D1601" s="2">
        <v>2017</v>
      </c>
      <c r="E1601" s="1">
        <v>70</v>
      </c>
    </row>
    <row r="1602" spans="1:5" x14ac:dyDescent="0.35">
      <c r="A1602" s="1" t="s">
        <v>130</v>
      </c>
      <c r="B1602" s="1" t="s">
        <v>102</v>
      </c>
      <c r="C1602" s="1" t="s">
        <v>10</v>
      </c>
      <c r="D1602" s="2">
        <v>2008</v>
      </c>
      <c r="E1602" s="1">
        <v>132</v>
      </c>
    </row>
    <row r="1603" spans="1:5" x14ac:dyDescent="0.35">
      <c r="A1603" s="1" t="s">
        <v>130</v>
      </c>
      <c r="B1603" s="1" t="s">
        <v>102</v>
      </c>
      <c r="C1603" s="1" t="s">
        <v>10</v>
      </c>
      <c r="D1603" s="2">
        <v>2017</v>
      </c>
      <c r="E1603" s="1">
        <v>302</v>
      </c>
    </row>
    <row r="1604" spans="1:5" x14ac:dyDescent="0.35">
      <c r="A1604" s="1" t="s">
        <v>130</v>
      </c>
      <c r="B1604" s="1" t="s">
        <v>102</v>
      </c>
      <c r="C1604" s="1" t="s">
        <v>11</v>
      </c>
      <c r="D1604" s="2">
        <v>2008</v>
      </c>
      <c r="E1604" s="1">
        <v>24</v>
      </c>
    </row>
    <row r="1605" spans="1:5" x14ac:dyDescent="0.35">
      <c r="A1605" s="1" t="s">
        <v>130</v>
      </c>
      <c r="B1605" s="1" t="s">
        <v>102</v>
      </c>
      <c r="C1605" s="1" t="s">
        <v>11</v>
      </c>
      <c r="D1605" s="2">
        <v>2017</v>
      </c>
      <c r="E1605" s="1">
        <v>186</v>
      </c>
    </row>
    <row r="1606" spans="1:5" x14ac:dyDescent="0.35">
      <c r="A1606" s="1" t="s">
        <v>130</v>
      </c>
      <c r="B1606" s="1" t="s">
        <v>102</v>
      </c>
      <c r="C1606" s="1" t="s">
        <v>12</v>
      </c>
      <c r="D1606" s="2">
        <v>2008</v>
      </c>
      <c r="E1606" s="1">
        <v>41</v>
      </c>
    </row>
    <row r="1607" spans="1:5" x14ac:dyDescent="0.35">
      <c r="A1607" s="1" t="s">
        <v>130</v>
      </c>
      <c r="B1607" s="1" t="s">
        <v>102</v>
      </c>
      <c r="C1607" s="1" t="s">
        <v>12</v>
      </c>
      <c r="D1607" s="2">
        <v>2017</v>
      </c>
      <c r="E1607" s="1">
        <v>45</v>
      </c>
    </row>
    <row r="1608" spans="1:5" x14ac:dyDescent="0.35">
      <c r="A1608" s="1" t="s">
        <v>130</v>
      </c>
      <c r="B1608" s="1" t="s">
        <v>102</v>
      </c>
      <c r="C1608" s="1" t="s">
        <v>13</v>
      </c>
      <c r="D1608" s="2">
        <v>2008</v>
      </c>
      <c r="E1608" s="1">
        <v>36</v>
      </c>
    </row>
    <row r="1609" spans="1:5" x14ac:dyDescent="0.35">
      <c r="A1609" s="1" t="s">
        <v>130</v>
      </c>
      <c r="B1609" s="1" t="s">
        <v>102</v>
      </c>
      <c r="C1609" s="1" t="s">
        <v>13</v>
      </c>
      <c r="D1609" s="2">
        <v>2017</v>
      </c>
      <c r="E1609" s="1">
        <v>6</v>
      </c>
    </row>
    <row r="1610" spans="1:5" x14ac:dyDescent="0.35">
      <c r="A1610" s="1" t="s">
        <v>130</v>
      </c>
      <c r="B1610" s="1" t="s">
        <v>102</v>
      </c>
      <c r="C1610" s="1" t="s">
        <v>14</v>
      </c>
      <c r="D1610" s="2">
        <v>2008</v>
      </c>
      <c r="E1610" s="1">
        <v>64</v>
      </c>
    </row>
    <row r="1611" spans="1:5" x14ac:dyDescent="0.35">
      <c r="A1611" s="1" t="s">
        <v>130</v>
      </c>
      <c r="B1611" s="1" t="s">
        <v>102</v>
      </c>
      <c r="C1611" s="1" t="s">
        <v>14</v>
      </c>
      <c r="D1611" s="2">
        <v>2017</v>
      </c>
      <c r="E1611" s="1">
        <v>111</v>
      </c>
    </row>
    <row r="1612" spans="1:5" x14ac:dyDescent="0.35">
      <c r="A1612" s="1" t="s">
        <v>130</v>
      </c>
      <c r="B1612" s="1" t="s">
        <v>102</v>
      </c>
      <c r="C1612" s="1" t="s">
        <v>15</v>
      </c>
      <c r="D1612" s="2">
        <v>2008</v>
      </c>
      <c r="E1612" s="1">
        <v>49</v>
      </c>
    </row>
    <row r="1613" spans="1:5" x14ac:dyDescent="0.35">
      <c r="A1613" s="1" t="s">
        <v>130</v>
      </c>
      <c r="B1613" s="1" t="s">
        <v>102</v>
      </c>
      <c r="C1613" s="1" t="s">
        <v>15</v>
      </c>
      <c r="D1613" s="2">
        <v>2017</v>
      </c>
      <c r="E1613" s="1">
        <v>61</v>
      </c>
    </row>
    <row r="1614" spans="1:5" x14ac:dyDescent="0.35">
      <c r="A1614" s="1" t="s">
        <v>130</v>
      </c>
      <c r="B1614" s="1" t="s">
        <v>102</v>
      </c>
      <c r="C1614" s="1" t="s">
        <v>16</v>
      </c>
      <c r="D1614" s="2">
        <v>2008</v>
      </c>
      <c r="E1614" s="1">
        <v>7</v>
      </c>
    </row>
    <row r="1615" spans="1:5" x14ac:dyDescent="0.35">
      <c r="A1615" s="1" t="s">
        <v>130</v>
      </c>
      <c r="B1615" s="1" t="s">
        <v>102</v>
      </c>
      <c r="C1615" s="1" t="s">
        <v>16</v>
      </c>
      <c r="D1615" s="2">
        <v>2017</v>
      </c>
      <c r="E1615" s="1">
        <v>22</v>
      </c>
    </row>
    <row r="1616" spans="1:5" x14ac:dyDescent="0.35">
      <c r="A1616" s="1" t="s">
        <v>130</v>
      </c>
      <c r="B1616" s="1" t="s">
        <v>102</v>
      </c>
      <c r="C1616" s="1" t="s">
        <v>17</v>
      </c>
      <c r="D1616" s="2">
        <v>2008</v>
      </c>
      <c r="E1616" s="1">
        <v>57</v>
      </c>
    </row>
    <row r="1617" spans="1:5" x14ac:dyDescent="0.35">
      <c r="A1617" s="1" t="s">
        <v>130</v>
      </c>
      <c r="B1617" s="1" t="s">
        <v>102</v>
      </c>
      <c r="C1617" s="1" t="s">
        <v>17</v>
      </c>
      <c r="D1617" s="2">
        <v>2017</v>
      </c>
      <c r="E1617" s="1">
        <v>195</v>
      </c>
    </row>
    <row r="1618" spans="1:5" x14ac:dyDescent="0.35">
      <c r="A1618" s="1" t="s">
        <v>130</v>
      </c>
      <c r="B1618" s="1" t="s">
        <v>102</v>
      </c>
      <c r="C1618" s="1" t="s">
        <v>18</v>
      </c>
      <c r="D1618" s="2">
        <v>2008</v>
      </c>
      <c r="E1618" s="1">
        <v>24</v>
      </c>
    </row>
    <row r="1619" spans="1:5" x14ac:dyDescent="0.35">
      <c r="A1619" s="1" t="s">
        <v>130</v>
      </c>
      <c r="B1619" s="1" t="s">
        <v>102</v>
      </c>
      <c r="C1619" s="1" t="s">
        <v>18</v>
      </c>
      <c r="D1619" s="2">
        <v>2017</v>
      </c>
      <c r="E1619" s="1">
        <v>66</v>
      </c>
    </row>
    <row r="1620" spans="1:5" x14ac:dyDescent="0.35">
      <c r="A1620" s="1" t="s">
        <v>130</v>
      </c>
      <c r="B1620" s="1" t="s">
        <v>102</v>
      </c>
      <c r="C1620" s="1" t="s">
        <v>19</v>
      </c>
      <c r="D1620" s="2">
        <v>2008</v>
      </c>
      <c r="E1620" s="1">
        <v>0</v>
      </c>
    </row>
    <row r="1621" spans="1:5" x14ac:dyDescent="0.35">
      <c r="A1621" s="1" t="s">
        <v>130</v>
      </c>
      <c r="B1621" s="1" t="s">
        <v>102</v>
      </c>
      <c r="C1621" s="1" t="s">
        <v>19</v>
      </c>
      <c r="D1621" s="2">
        <v>2017</v>
      </c>
      <c r="E1621" s="1">
        <v>5</v>
      </c>
    </row>
    <row r="1622" spans="1:5" x14ac:dyDescent="0.35">
      <c r="A1622" s="1" t="s">
        <v>130</v>
      </c>
      <c r="B1622" s="1" t="s">
        <v>102</v>
      </c>
      <c r="C1622" s="1" t="s">
        <v>20</v>
      </c>
      <c r="D1622" s="2">
        <v>2008</v>
      </c>
      <c r="E1622" s="1">
        <v>36</v>
      </c>
    </row>
    <row r="1623" spans="1:5" x14ac:dyDescent="0.35">
      <c r="A1623" s="1" t="s">
        <v>130</v>
      </c>
      <c r="B1623" s="1" t="s">
        <v>102</v>
      </c>
      <c r="C1623" s="1" t="s">
        <v>20</v>
      </c>
      <c r="D1623" s="2">
        <v>2017</v>
      </c>
      <c r="E1623" s="1">
        <v>48</v>
      </c>
    </row>
    <row r="1624" spans="1:5" x14ac:dyDescent="0.35">
      <c r="A1624" s="1" t="s">
        <v>130</v>
      </c>
      <c r="B1624" s="1" t="s">
        <v>102</v>
      </c>
      <c r="C1624" s="1" t="s">
        <v>21</v>
      </c>
      <c r="D1624" s="2">
        <v>2008</v>
      </c>
      <c r="E1624" s="1">
        <v>16</v>
      </c>
    </row>
    <row r="1625" spans="1:5" x14ac:dyDescent="0.35">
      <c r="A1625" s="1" t="s">
        <v>130</v>
      </c>
      <c r="B1625" s="1" t="s">
        <v>102</v>
      </c>
      <c r="C1625" s="1" t="s">
        <v>21</v>
      </c>
      <c r="D1625" s="2">
        <v>2017</v>
      </c>
      <c r="E1625" s="1">
        <v>46</v>
      </c>
    </row>
    <row r="1626" spans="1:5" x14ac:dyDescent="0.35">
      <c r="A1626" s="1" t="s">
        <v>130</v>
      </c>
      <c r="B1626" s="1" t="s">
        <v>102</v>
      </c>
      <c r="C1626" s="1" t="s">
        <v>22</v>
      </c>
      <c r="D1626" s="2">
        <v>2008</v>
      </c>
      <c r="E1626" s="1">
        <v>46</v>
      </c>
    </row>
    <row r="1627" spans="1:5" x14ac:dyDescent="0.35">
      <c r="A1627" s="1" t="s">
        <v>130</v>
      </c>
      <c r="B1627" s="1" t="s">
        <v>102</v>
      </c>
      <c r="C1627" s="1" t="s">
        <v>22</v>
      </c>
      <c r="D1627" s="2">
        <v>2017</v>
      </c>
      <c r="E1627" s="1">
        <v>68</v>
      </c>
    </row>
    <row r="1628" spans="1:5" x14ac:dyDescent="0.35">
      <c r="A1628" s="1" t="s">
        <v>130</v>
      </c>
      <c r="B1628" s="1" t="s">
        <v>102</v>
      </c>
      <c r="C1628" s="1" t="s">
        <v>23</v>
      </c>
      <c r="D1628" s="2">
        <v>2008</v>
      </c>
      <c r="E1628" s="1">
        <v>58</v>
      </c>
    </row>
    <row r="1629" spans="1:5" x14ac:dyDescent="0.35">
      <c r="A1629" s="1" t="s">
        <v>130</v>
      </c>
      <c r="B1629" s="1" t="s">
        <v>102</v>
      </c>
      <c r="C1629" s="1" t="s">
        <v>23</v>
      </c>
      <c r="D1629" s="2">
        <v>2017</v>
      </c>
      <c r="E1629" s="1">
        <v>76</v>
      </c>
    </row>
    <row r="1630" spans="1:5" x14ac:dyDescent="0.35">
      <c r="A1630" s="1" t="s">
        <v>130</v>
      </c>
      <c r="B1630" s="1" t="s">
        <v>102</v>
      </c>
      <c r="C1630" s="1" t="s">
        <v>24</v>
      </c>
      <c r="D1630" s="2">
        <v>2008</v>
      </c>
      <c r="E1630" s="1">
        <v>15</v>
      </c>
    </row>
    <row r="1631" spans="1:5" x14ac:dyDescent="0.35">
      <c r="A1631" s="1" t="s">
        <v>130</v>
      </c>
      <c r="B1631" s="1" t="s">
        <v>102</v>
      </c>
      <c r="C1631" s="1" t="s">
        <v>24</v>
      </c>
      <c r="D1631" s="2">
        <v>2017</v>
      </c>
      <c r="E1631" s="1">
        <v>61</v>
      </c>
    </row>
    <row r="1632" spans="1:5" x14ac:dyDescent="0.35">
      <c r="A1632" s="1" t="s">
        <v>130</v>
      </c>
      <c r="B1632" s="1" t="s">
        <v>102</v>
      </c>
      <c r="C1632" s="1" t="s">
        <v>25</v>
      </c>
      <c r="D1632" s="2">
        <v>2008</v>
      </c>
      <c r="E1632" s="1">
        <v>63</v>
      </c>
    </row>
    <row r="1633" spans="1:5" x14ac:dyDescent="0.35">
      <c r="A1633" s="1" t="s">
        <v>130</v>
      </c>
      <c r="B1633" s="1" t="s">
        <v>102</v>
      </c>
      <c r="C1633" s="1" t="s">
        <v>25</v>
      </c>
      <c r="D1633" s="2">
        <v>2017</v>
      </c>
      <c r="E1633" s="1">
        <v>86</v>
      </c>
    </row>
    <row r="1634" spans="1:5" x14ac:dyDescent="0.35">
      <c r="A1634" s="1" t="s">
        <v>130</v>
      </c>
      <c r="B1634" s="1" t="s">
        <v>102</v>
      </c>
      <c r="C1634" s="1" t="s">
        <v>26</v>
      </c>
      <c r="D1634" s="2">
        <v>2008</v>
      </c>
      <c r="E1634" s="1">
        <v>42</v>
      </c>
    </row>
    <row r="1635" spans="1:5" x14ac:dyDescent="0.35">
      <c r="A1635" s="1" t="s">
        <v>130</v>
      </c>
      <c r="B1635" s="1" t="s">
        <v>102</v>
      </c>
      <c r="C1635" s="1" t="s">
        <v>26</v>
      </c>
      <c r="D1635" s="2">
        <v>2017</v>
      </c>
      <c r="E1635" s="1">
        <v>68</v>
      </c>
    </row>
    <row r="1636" spans="1:5" x14ac:dyDescent="0.35">
      <c r="A1636" s="1" t="s">
        <v>130</v>
      </c>
      <c r="B1636" s="1" t="s">
        <v>102</v>
      </c>
      <c r="C1636" s="1" t="s">
        <v>27</v>
      </c>
      <c r="D1636" s="2">
        <v>2008</v>
      </c>
      <c r="E1636" s="1">
        <v>83</v>
      </c>
    </row>
    <row r="1637" spans="1:5" x14ac:dyDescent="0.35">
      <c r="A1637" s="1" t="s">
        <v>130</v>
      </c>
      <c r="B1637" s="1" t="s">
        <v>102</v>
      </c>
      <c r="C1637" s="1" t="s">
        <v>27</v>
      </c>
      <c r="D1637" s="2">
        <v>2017</v>
      </c>
      <c r="E1637" s="1">
        <v>103</v>
      </c>
    </row>
    <row r="1638" spans="1:5" x14ac:dyDescent="0.35">
      <c r="A1638" s="1" t="s">
        <v>130</v>
      </c>
      <c r="B1638" s="1" t="s">
        <v>102</v>
      </c>
      <c r="C1638" s="1" t="s">
        <v>28</v>
      </c>
      <c r="D1638" s="2">
        <v>2008</v>
      </c>
      <c r="E1638" s="1">
        <v>82</v>
      </c>
    </row>
    <row r="1639" spans="1:5" x14ac:dyDescent="0.35">
      <c r="A1639" s="1" t="s">
        <v>130</v>
      </c>
      <c r="B1639" s="1" t="s">
        <v>102</v>
      </c>
      <c r="C1639" s="1" t="s">
        <v>28</v>
      </c>
      <c r="D1639" s="2">
        <v>2017</v>
      </c>
      <c r="E1639" s="1">
        <v>97</v>
      </c>
    </row>
    <row r="1640" spans="1:5" x14ac:dyDescent="0.35">
      <c r="A1640" s="1" t="s">
        <v>130</v>
      </c>
      <c r="B1640" s="1" t="s">
        <v>102</v>
      </c>
      <c r="C1640" s="1" t="s">
        <v>29</v>
      </c>
      <c r="D1640" s="2">
        <v>2008</v>
      </c>
      <c r="E1640" s="1">
        <v>17</v>
      </c>
    </row>
    <row r="1641" spans="1:5" x14ac:dyDescent="0.35">
      <c r="A1641" s="1" t="s">
        <v>130</v>
      </c>
      <c r="B1641" s="1" t="s">
        <v>102</v>
      </c>
      <c r="C1641" s="1" t="s">
        <v>29</v>
      </c>
      <c r="D1641" s="2">
        <v>2017</v>
      </c>
      <c r="E1641" s="1">
        <v>55</v>
      </c>
    </row>
    <row r="1642" spans="1:5" x14ac:dyDescent="0.35">
      <c r="A1642" s="1" t="s">
        <v>130</v>
      </c>
      <c r="B1642" s="1" t="s">
        <v>102</v>
      </c>
      <c r="C1642" s="1" t="s">
        <v>30</v>
      </c>
      <c r="D1642" s="2">
        <v>2008</v>
      </c>
      <c r="E1642" s="1">
        <v>14</v>
      </c>
    </row>
    <row r="1643" spans="1:5" x14ac:dyDescent="0.35">
      <c r="A1643" s="1" t="s">
        <v>130</v>
      </c>
      <c r="B1643" s="1" t="s">
        <v>102</v>
      </c>
      <c r="C1643" s="1" t="s">
        <v>30</v>
      </c>
      <c r="D1643" s="2">
        <v>2017</v>
      </c>
      <c r="E1643" s="1">
        <v>149</v>
      </c>
    </row>
    <row r="1644" spans="1:5" x14ac:dyDescent="0.35">
      <c r="A1644" s="1" t="s">
        <v>130</v>
      </c>
      <c r="B1644" s="1" t="s">
        <v>102</v>
      </c>
      <c r="C1644" s="1" t="s">
        <v>31</v>
      </c>
      <c r="D1644" s="2">
        <v>2008</v>
      </c>
      <c r="E1644" s="1">
        <v>81</v>
      </c>
    </row>
    <row r="1645" spans="1:5" x14ac:dyDescent="0.35">
      <c r="A1645" s="1" t="s">
        <v>130</v>
      </c>
      <c r="B1645" s="1" t="s">
        <v>102</v>
      </c>
      <c r="C1645" s="1" t="s">
        <v>31</v>
      </c>
      <c r="D1645" s="2">
        <v>2017</v>
      </c>
      <c r="E1645" s="1">
        <v>98</v>
      </c>
    </row>
    <row r="1646" spans="1:5" x14ac:dyDescent="0.35">
      <c r="A1646" s="1" t="s">
        <v>130</v>
      </c>
      <c r="B1646" s="1" t="s">
        <v>102</v>
      </c>
      <c r="C1646" s="1" t="s">
        <v>32</v>
      </c>
      <c r="D1646" s="2">
        <v>2008</v>
      </c>
      <c r="E1646" s="1">
        <v>55</v>
      </c>
    </row>
    <row r="1647" spans="1:5" x14ac:dyDescent="0.35">
      <c r="A1647" s="1" t="s">
        <v>130</v>
      </c>
      <c r="B1647" s="1" t="s">
        <v>102</v>
      </c>
      <c r="C1647" s="1" t="s">
        <v>32</v>
      </c>
      <c r="D1647" s="2">
        <v>2017</v>
      </c>
      <c r="E1647" s="1">
        <v>61</v>
      </c>
    </row>
    <row r="1648" spans="1:5" x14ac:dyDescent="0.35">
      <c r="A1648" s="1" t="s">
        <v>130</v>
      </c>
      <c r="B1648" s="1" t="s">
        <v>102</v>
      </c>
      <c r="C1648" s="1" t="s">
        <v>33</v>
      </c>
      <c r="D1648" s="2">
        <v>2008</v>
      </c>
      <c r="E1648" s="1">
        <v>60</v>
      </c>
    </row>
    <row r="1649" spans="1:5" x14ac:dyDescent="0.35">
      <c r="A1649" s="1" t="s">
        <v>130</v>
      </c>
      <c r="B1649" s="1" t="s">
        <v>102</v>
      </c>
      <c r="C1649" s="1" t="s">
        <v>33</v>
      </c>
      <c r="D1649" s="2">
        <v>2017</v>
      </c>
      <c r="E1649" s="1">
        <v>84</v>
      </c>
    </row>
    <row r="1650" spans="1:5" x14ac:dyDescent="0.35">
      <c r="A1650" s="1" t="s">
        <v>130</v>
      </c>
      <c r="B1650" s="1" t="s">
        <v>102</v>
      </c>
      <c r="C1650" s="1" t="s">
        <v>34</v>
      </c>
      <c r="D1650" s="2">
        <v>2008</v>
      </c>
      <c r="E1650" s="1">
        <v>26</v>
      </c>
    </row>
    <row r="1651" spans="1:5" x14ac:dyDescent="0.35">
      <c r="A1651" s="1" t="s">
        <v>130</v>
      </c>
      <c r="B1651" s="1" t="s">
        <v>102</v>
      </c>
      <c r="C1651" s="1" t="s">
        <v>34</v>
      </c>
      <c r="D1651" s="2">
        <v>2017</v>
      </c>
      <c r="E1651" s="1">
        <v>43</v>
      </c>
    </row>
    <row r="1652" spans="1:5" x14ac:dyDescent="0.35">
      <c r="A1652" s="1" t="s">
        <v>130</v>
      </c>
      <c r="B1652" s="1" t="s">
        <v>102</v>
      </c>
      <c r="C1652" s="1" t="s">
        <v>35</v>
      </c>
      <c r="D1652" s="2">
        <v>2008</v>
      </c>
      <c r="E1652" s="1">
        <v>39</v>
      </c>
    </row>
    <row r="1653" spans="1:5" x14ac:dyDescent="0.35">
      <c r="A1653" s="1" t="s">
        <v>130</v>
      </c>
      <c r="B1653" s="1" t="s">
        <v>102</v>
      </c>
      <c r="C1653" s="1" t="s">
        <v>35</v>
      </c>
      <c r="D1653" s="2">
        <v>2017</v>
      </c>
      <c r="E1653" s="1">
        <v>75</v>
      </c>
    </row>
    <row r="1654" spans="1:5" x14ac:dyDescent="0.35">
      <c r="A1654" s="1" t="s">
        <v>130</v>
      </c>
      <c r="B1654" s="1" t="s">
        <v>102</v>
      </c>
      <c r="C1654" s="1" t="s">
        <v>36</v>
      </c>
      <c r="D1654" s="2">
        <v>2008</v>
      </c>
      <c r="E1654" s="1">
        <v>23</v>
      </c>
    </row>
    <row r="1655" spans="1:5" x14ac:dyDescent="0.35">
      <c r="A1655" s="1" t="s">
        <v>130</v>
      </c>
      <c r="B1655" s="1" t="s">
        <v>102</v>
      </c>
      <c r="C1655" s="1" t="s">
        <v>36</v>
      </c>
      <c r="D1655" s="2">
        <v>2017</v>
      </c>
      <c r="E1655" s="1">
        <v>32</v>
      </c>
    </row>
    <row r="1656" spans="1:5" x14ac:dyDescent="0.35">
      <c r="A1656" s="1" t="s">
        <v>130</v>
      </c>
      <c r="B1656" s="1" t="s">
        <v>102</v>
      </c>
      <c r="C1656" s="1" t="s">
        <v>37</v>
      </c>
      <c r="D1656" s="2">
        <v>2008</v>
      </c>
      <c r="E1656" s="1">
        <v>68</v>
      </c>
    </row>
    <row r="1657" spans="1:5" x14ac:dyDescent="0.35">
      <c r="A1657" s="1" t="s">
        <v>130</v>
      </c>
      <c r="B1657" s="1" t="s">
        <v>102</v>
      </c>
      <c r="C1657" s="1" t="s">
        <v>37</v>
      </c>
      <c r="D1657" s="2">
        <v>2017</v>
      </c>
      <c r="E1657" s="1">
        <v>66</v>
      </c>
    </row>
    <row r="1658" spans="1:5" x14ac:dyDescent="0.35">
      <c r="A1658" s="1" t="s">
        <v>130</v>
      </c>
      <c r="B1658" s="1" t="s">
        <v>102</v>
      </c>
      <c r="C1658" s="1" t="s">
        <v>38</v>
      </c>
      <c r="D1658" s="2">
        <v>2008</v>
      </c>
      <c r="E1658" s="1">
        <v>99</v>
      </c>
    </row>
    <row r="1659" spans="1:5" x14ac:dyDescent="0.35">
      <c r="A1659" s="1" t="s">
        <v>130</v>
      </c>
      <c r="B1659" s="1" t="s">
        <v>102</v>
      </c>
      <c r="C1659" s="1" t="s">
        <v>38</v>
      </c>
      <c r="D1659" s="2">
        <v>2017</v>
      </c>
      <c r="E1659" s="1">
        <v>145</v>
      </c>
    </row>
    <row r="1660" spans="1:5" x14ac:dyDescent="0.35">
      <c r="A1660" s="1" t="s">
        <v>130</v>
      </c>
      <c r="B1660" s="1" t="s">
        <v>102</v>
      </c>
      <c r="C1660" s="1" t="s">
        <v>39</v>
      </c>
      <c r="D1660" s="2">
        <v>2008</v>
      </c>
      <c r="E1660" s="1">
        <v>69</v>
      </c>
    </row>
    <row r="1661" spans="1:5" x14ac:dyDescent="0.35">
      <c r="A1661" s="1" t="s">
        <v>130</v>
      </c>
      <c r="B1661" s="1" t="s">
        <v>102</v>
      </c>
      <c r="C1661" s="1" t="s">
        <v>39</v>
      </c>
      <c r="D1661" s="2">
        <v>2017</v>
      </c>
      <c r="E1661" s="1">
        <v>107</v>
      </c>
    </row>
    <row r="1662" spans="1:5" x14ac:dyDescent="0.35">
      <c r="A1662" s="1" t="s">
        <v>130</v>
      </c>
      <c r="B1662" s="1" t="s">
        <v>102</v>
      </c>
      <c r="C1662" s="1" t="s">
        <v>40</v>
      </c>
      <c r="D1662" s="2">
        <v>2008</v>
      </c>
      <c r="E1662" s="1">
        <v>31</v>
      </c>
    </row>
    <row r="1663" spans="1:5" x14ac:dyDescent="0.35">
      <c r="A1663" s="1" t="s">
        <v>130</v>
      </c>
      <c r="B1663" s="1" t="s">
        <v>102</v>
      </c>
      <c r="C1663" s="1" t="s">
        <v>40</v>
      </c>
      <c r="D1663" s="2">
        <v>2017</v>
      </c>
      <c r="E1663" s="1">
        <v>34</v>
      </c>
    </row>
    <row r="1664" spans="1:5" x14ac:dyDescent="0.35">
      <c r="A1664" s="1" t="s">
        <v>130</v>
      </c>
      <c r="B1664" s="1" t="s">
        <v>102</v>
      </c>
      <c r="C1664" s="1" t="s">
        <v>41</v>
      </c>
      <c r="D1664" s="2">
        <v>2008</v>
      </c>
      <c r="E1664" s="1">
        <v>84</v>
      </c>
    </row>
    <row r="1665" spans="1:5" x14ac:dyDescent="0.35">
      <c r="A1665" s="1" t="s">
        <v>130</v>
      </c>
      <c r="B1665" s="1" t="s">
        <v>102</v>
      </c>
      <c r="C1665" s="1" t="s">
        <v>41</v>
      </c>
      <c r="D1665" s="2">
        <v>2017</v>
      </c>
      <c r="E1665" s="1">
        <v>114</v>
      </c>
    </row>
    <row r="1666" spans="1:5" x14ac:dyDescent="0.35">
      <c r="A1666" s="1" t="s">
        <v>130</v>
      </c>
      <c r="B1666" s="1" t="s">
        <v>102</v>
      </c>
      <c r="C1666" s="1" t="s">
        <v>42</v>
      </c>
      <c r="D1666" s="2">
        <v>2008</v>
      </c>
      <c r="E1666" s="1">
        <v>125</v>
      </c>
    </row>
    <row r="1667" spans="1:5" x14ac:dyDescent="0.35">
      <c r="A1667" s="1" t="s">
        <v>130</v>
      </c>
      <c r="B1667" s="1" t="s">
        <v>102</v>
      </c>
      <c r="C1667" s="1" t="s">
        <v>42</v>
      </c>
      <c r="D1667" s="2">
        <v>2017</v>
      </c>
      <c r="E1667" s="1">
        <v>130</v>
      </c>
    </row>
    <row r="1668" spans="1:5" x14ac:dyDescent="0.35">
      <c r="A1668" s="1" t="s">
        <v>130</v>
      </c>
      <c r="B1668" s="1" t="s">
        <v>102</v>
      </c>
      <c r="C1668" s="1" t="s">
        <v>43</v>
      </c>
      <c r="D1668" s="2">
        <v>2008</v>
      </c>
      <c r="E1668" s="1">
        <v>59</v>
      </c>
    </row>
    <row r="1669" spans="1:5" x14ac:dyDescent="0.35">
      <c r="A1669" s="1" t="s">
        <v>130</v>
      </c>
      <c r="B1669" s="1" t="s">
        <v>102</v>
      </c>
      <c r="C1669" s="1" t="s">
        <v>43</v>
      </c>
      <c r="D1669" s="2">
        <v>2017</v>
      </c>
      <c r="E1669" s="1">
        <v>77</v>
      </c>
    </row>
    <row r="1670" spans="1:5" x14ac:dyDescent="0.35">
      <c r="A1670" s="1" t="s">
        <v>130</v>
      </c>
      <c r="B1670" s="1" t="s">
        <v>102</v>
      </c>
      <c r="C1670" s="1" t="s">
        <v>44</v>
      </c>
      <c r="D1670" s="2">
        <v>2008</v>
      </c>
      <c r="E1670" s="1">
        <v>44</v>
      </c>
    </row>
    <row r="1671" spans="1:5" x14ac:dyDescent="0.35">
      <c r="A1671" s="1" t="s">
        <v>130</v>
      </c>
      <c r="B1671" s="1" t="s">
        <v>102</v>
      </c>
      <c r="C1671" s="1" t="s">
        <v>44</v>
      </c>
      <c r="D1671" s="2">
        <v>2017</v>
      </c>
      <c r="E1671" s="1">
        <v>48</v>
      </c>
    </row>
    <row r="1672" spans="1:5" x14ac:dyDescent="0.35">
      <c r="A1672" s="1" t="s">
        <v>130</v>
      </c>
      <c r="B1672" s="1" t="s">
        <v>102</v>
      </c>
      <c r="C1672" s="1" t="s">
        <v>45</v>
      </c>
      <c r="D1672" s="2">
        <v>2008</v>
      </c>
      <c r="E1672" s="1">
        <v>104</v>
      </c>
    </row>
    <row r="1673" spans="1:5" x14ac:dyDescent="0.35">
      <c r="A1673" s="1" t="s">
        <v>130</v>
      </c>
      <c r="B1673" s="1" t="s">
        <v>102</v>
      </c>
      <c r="C1673" s="1" t="s">
        <v>45</v>
      </c>
      <c r="D1673" s="2">
        <v>2017</v>
      </c>
      <c r="E1673" s="1">
        <v>102</v>
      </c>
    </row>
    <row r="1674" spans="1:5" x14ac:dyDescent="0.35">
      <c r="A1674" s="1" t="s">
        <v>130</v>
      </c>
      <c r="B1674" s="1" t="s">
        <v>102</v>
      </c>
      <c r="C1674" s="1" t="s">
        <v>46</v>
      </c>
      <c r="D1674" s="2">
        <v>2008</v>
      </c>
      <c r="E1674" s="1">
        <v>43</v>
      </c>
    </row>
    <row r="1675" spans="1:5" x14ac:dyDescent="0.35">
      <c r="A1675" s="1" t="s">
        <v>130</v>
      </c>
      <c r="B1675" s="1" t="s">
        <v>102</v>
      </c>
      <c r="C1675" s="1" t="s">
        <v>46</v>
      </c>
      <c r="D1675" s="2">
        <v>2017</v>
      </c>
      <c r="E1675" s="1">
        <v>60</v>
      </c>
    </row>
    <row r="1676" spans="1:5" x14ac:dyDescent="0.35">
      <c r="A1676" s="1" t="s">
        <v>130</v>
      </c>
      <c r="B1676" s="1" t="s">
        <v>102</v>
      </c>
      <c r="C1676" s="1" t="s">
        <v>47</v>
      </c>
      <c r="D1676" s="2">
        <v>2008</v>
      </c>
      <c r="E1676" s="1">
        <v>46</v>
      </c>
    </row>
    <row r="1677" spans="1:5" x14ac:dyDescent="0.35">
      <c r="A1677" s="1" t="s">
        <v>130</v>
      </c>
      <c r="B1677" s="1" t="s">
        <v>102</v>
      </c>
      <c r="C1677" s="1" t="s">
        <v>47</v>
      </c>
      <c r="D1677" s="2">
        <v>2017</v>
      </c>
      <c r="E1677" s="1">
        <v>46</v>
      </c>
    </row>
    <row r="1678" spans="1:5" x14ac:dyDescent="0.35">
      <c r="A1678" s="1" t="s">
        <v>130</v>
      </c>
      <c r="B1678" s="1" t="s">
        <v>102</v>
      </c>
      <c r="C1678" s="1" t="s">
        <v>48</v>
      </c>
      <c r="D1678" s="2">
        <v>2008</v>
      </c>
      <c r="E1678" s="1">
        <v>92</v>
      </c>
    </row>
    <row r="1679" spans="1:5" x14ac:dyDescent="0.35">
      <c r="A1679" s="1" t="s">
        <v>130</v>
      </c>
      <c r="B1679" s="1" t="s">
        <v>102</v>
      </c>
      <c r="C1679" s="1" t="s">
        <v>48</v>
      </c>
      <c r="D1679" s="2">
        <v>2017</v>
      </c>
      <c r="E1679" s="1">
        <v>131</v>
      </c>
    </row>
    <row r="1680" spans="1:5" x14ac:dyDescent="0.35">
      <c r="A1680" s="1" t="s">
        <v>130</v>
      </c>
      <c r="B1680" s="1" t="s">
        <v>102</v>
      </c>
      <c r="C1680" s="1" t="s">
        <v>49</v>
      </c>
      <c r="D1680" s="2">
        <v>2008</v>
      </c>
      <c r="E1680" s="1">
        <v>90</v>
      </c>
    </row>
    <row r="1681" spans="1:5" x14ac:dyDescent="0.35">
      <c r="A1681" s="1" t="s">
        <v>130</v>
      </c>
      <c r="B1681" s="1" t="s">
        <v>102</v>
      </c>
      <c r="C1681" s="1" t="s">
        <v>49</v>
      </c>
      <c r="D1681" s="2">
        <v>2017</v>
      </c>
      <c r="E1681" s="1">
        <v>91</v>
      </c>
    </row>
    <row r="1682" spans="1:5" x14ac:dyDescent="0.35">
      <c r="A1682" s="1" t="s">
        <v>130</v>
      </c>
      <c r="B1682" s="1" t="s">
        <v>102</v>
      </c>
      <c r="C1682" s="1" t="s">
        <v>50</v>
      </c>
      <c r="D1682" s="2">
        <v>2008</v>
      </c>
      <c r="E1682" s="1">
        <v>117</v>
      </c>
    </row>
    <row r="1683" spans="1:5" x14ac:dyDescent="0.35">
      <c r="A1683" s="1" t="s">
        <v>130</v>
      </c>
      <c r="B1683" s="1" t="s">
        <v>102</v>
      </c>
      <c r="C1683" s="1" t="s">
        <v>50</v>
      </c>
      <c r="D1683" s="2">
        <v>2017</v>
      </c>
      <c r="E1683" s="1">
        <v>120</v>
      </c>
    </row>
    <row r="1684" spans="1:5" x14ac:dyDescent="0.35">
      <c r="A1684" s="1" t="s">
        <v>130</v>
      </c>
      <c r="B1684" s="1" t="s">
        <v>102</v>
      </c>
      <c r="C1684" s="1" t="s">
        <v>51</v>
      </c>
      <c r="D1684" s="2">
        <v>2008</v>
      </c>
      <c r="E1684" s="1">
        <v>40</v>
      </c>
    </row>
    <row r="1685" spans="1:5" x14ac:dyDescent="0.35">
      <c r="A1685" s="1" t="s">
        <v>130</v>
      </c>
      <c r="B1685" s="1" t="s">
        <v>102</v>
      </c>
      <c r="C1685" s="1" t="s">
        <v>51</v>
      </c>
      <c r="D1685" s="2">
        <v>2017</v>
      </c>
      <c r="E1685" s="1">
        <v>60</v>
      </c>
    </row>
    <row r="1686" spans="1:5" x14ac:dyDescent="0.35">
      <c r="A1686" s="1" t="s">
        <v>130</v>
      </c>
      <c r="B1686" s="1" t="s">
        <v>102</v>
      </c>
      <c r="C1686" s="1" t="s">
        <v>52</v>
      </c>
      <c r="D1686" s="2">
        <v>2008</v>
      </c>
      <c r="E1686" s="1">
        <v>62</v>
      </c>
    </row>
    <row r="1687" spans="1:5" x14ac:dyDescent="0.35">
      <c r="A1687" s="1" t="s">
        <v>130</v>
      </c>
      <c r="B1687" s="1" t="s">
        <v>102</v>
      </c>
      <c r="C1687" s="1" t="s">
        <v>52</v>
      </c>
      <c r="D1687" s="2">
        <v>2017</v>
      </c>
      <c r="E1687" s="1">
        <v>55</v>
      </c>
    </row>
    <row r="1688" spans="1:5" x14ac:dyDescent="0.35">
      <c r="A1688" s="1" t="s">
        <v>130</v>
      </c>
      <c r="B1688" s="1" t="s">
        <v>102</v>
      </c>
      <c r="C1688" s="1" t="s">
        <v>53</v>
      </c>
      <c r="D1688" s="2">
        <v>2008</v>
      </c>
      <c r="E1688" s="1">
        <v>55</v>
      </c>
    </row>
    <row r="1689" spans="1:5" x14ac:dyDescent="0.35">
      <c r="A1689" s="1" t="s">
        <v>130</v>
      </c>
      <c r="B1689" s="1" t="s">
        <v>102</v>
      </c>
      <c r="C1689" s="1" t="s">
        <v>53</v>
      </c>
      <c r="D1689" s="2">
        <v>2017</v>
      </c>
      <c r="E1689" s="1">
        <v>57</v>
      </c>
    </row>
    <row r="1690" spans="1:5" x14ac:dyDescent="0.35">
      <c r="A1690" s="1" t="s">
        <v>130</v>
      </c>
      <c r="B1690" s="1" t="s">
        <v>102</v>
      </c>
      <c r="C1690" s="1" t="s">
        <v>54</v>
      </c>
      <c r="D1690" s="2">
        <v>2008</v>
      </c>
      <c r="E1690" s="1">
        <v>51</v>
      </c>
    </row>
    <row r="1691" spans="1:5" x14ac:dyDescent="0.35">
      <c r="A1691" s="1" t="s">
        <v>130</v>
      </c>
      <c r="B1691" s="1" t="s">
        <v>102</v>
      </c>
      <c r="C1691" s="1" t="s">
        <v>54</v>
      </c>
      <c r="D1691" s="2">
        <v>2017</v>
      </c>
      <c r="E1691" s="1">
        <v>66</v>
      </c>
    </row>
    <row r="1692" spans="1:5" x14ac:dyDescent="0.35">
      <c r="A1692" s="1" t="s">
        <v>130</v>
      </c>
      <c r="B1692" s="1" t="s">
        <v>102</v>
      </c>
      <c r="C1692" s="1" t="s">
        <v>55</v>
      </c>
      <c r="D1692" s="2">
        <v>2008</v>
      </c>
      <c r="E1692" s="1">
        <v>53</v>
      </c>
    </row>
    <row r="1693" spans="1:5" x14ac:dyDescent="0.35">
      <c r="A1693" s="1" t="s">
        <v>130</v>
      </c>
      <c r="B1693" s="1" t="s">
        <v>102</v>
      </c>
      <c r="C1693" s="1" t="s">
        <v>55</v>
      </c>
      <c r="D1693" s="2">
        <v>2017</v>
      </c>
      <c r="E1693" s="1">
        <v>51</v>
      </c>
    </row>
    <row r="1694" spans="1:5" x14ac:dyDescent="0.35">
      <c r="A1694" s="1" t="s">
        <v>130</v>
      </c>
      <c r="B1694" s="1" t="s">
        <v>102</v>
      </c>
      <c r="C1694" s="1" t="s">
        <v>56</v>
      </c>
      <c r="D1694" s="2">
        <v>2008</v>
      </c>
      <c r="E1694" s="1">
        <v>336</v>
      </c>
    </row>
    <row r="1695" spans="1:5" x14ac:dyDescent="0.35">
      <c r="A1695" s="1" t="s">
        <v>130</v>
      </c>
      <c r="B1695" s="1" t="s">
        <v>102</v>
      </c>
      <c r="C1695" s="1" t="s">
        <v>56</v>
      </c>
      <c r="D1695" s="2">
        <v>2017</v>
      </c>
      <c r="E1695" s="1">
        <v>365</v>
      </c>
    </row>
    <row r="1696" spans="1:5" x14ac:dyDescent="0.35">
      <c r="A1696" s="1" t="s">
        <v>130</v>
      </c>
      <c r="B1696" s="1" t="s">
        <v>102</v>
      </c>
      <c r="C1696" s="1" t="s">
        <v>57</v>
      </c>
      <c r="D1696" s="2">
        <v>2008</v>
      </c>
      <c r="E1696" s="1">
        <v>177</v>
      </c>
    </row>
    <row r="1697" spans="1:5" x14ac:dyDescent="0.35">
      <c r="A1697" s="1" t="s">
        <v>130</v>
      </c>
      <c r="B1697" s="1" t="s">
        <v>102</v>
      </c>
      <c r="C1697" s="1" t="s">
        <v>57</v>
      </c>
      <c r="D1697" s="2">
        <v>2017</v>
      </c>
      <c r="E1697" s="1">
        <v>202</v>
      </c>
    </row>
    <row r="1698" spans="1:5" x14ac:dyDescent="0.35">
      <c r="A1698" s="1" t="s">
        <v>130</v>
      </c>
      <c r="B1698" s="1" t="s">
        <v>102</v>
      </c>
      <c r="C1698" s="1" t="s">
        <v>58</v>
      </c>
      <c r="D1698" s="2">
        <v>2008</v>
      </c>
      <c r="E1698" s="1">
        <v>18</v>
      </c>
    </row>
    <row r="1699" spans="1:5" x14ac:dyDescent="0.35">
      <c r="A1699" s="1" t="s">
        <v>130</v>
      </c>
      <c r="B1699" s="1" t="s">
        <v>102</v>
      </c>
      <c r="C1699" s="1" t="s">
        <v>58</v>
      </c>
      <c r="D1699" s="2">
        <v>2017</v>
      </c>
      <c r="E1699" s="1">
        <v>35</v>
      </c>
    </row>
    <row r="1700" spans="1:5" x14ac:dyDescent="0.35">
      <c r="A1700" s="1" t="s">
        <v>130</v>
      </c>
      <c r="B1700" s="1" t="s">
        <v>102</v>
      </c>
      <c r="C1700" s="1" t="s">
        <v>59</v>
      </c>
      <c r="D1700" s="2">
        <v>2008</v>
      </c>
      <c r="E1700" s="1">
        <v>62</v>
      </c>
    </row>
    <row r="1701" spans="1:5" x14ac:dyDescent="0.35">
      <c r="A1701" s="1" t="s">
        <v>130</v>
      </c>
      <c r="B1701" s="1" t="s">
        <v>102</v>
      </c>
      <c r="C1701" s="1" t="s">
        <v>59</v>
      </c>
      <c r="D1701" s="2">
        <v>2017</v>
      </c>
      <c r="E1701" s="1">
        <v>56</v>
      </c>
    </row>
    <row r="1702" spans="1:5" x14ac:dyDescent="0.35">
      <c r="A1702" s="1" t="s">
        <v>130</v>
      </c>
      <c r="B1702" s="1" t="s">
        <v>102</v>
      </c>
      <c r="C1702" s="1" t="s">
        <v>60</v>
      </c>
      <c r="D1702" s="2">
        <v>2008</v>
      </c>
      <c r="E1702" s="1">
        <v>200</v>
      </c>
    </row>
    <row r="1703" spans="1:5" x14ac:dyDescent="0.35">
      <c r="A1703" s="1" t="s">
        <v>130</v>
      </c>
      <c r="B1703" s="1" t="s">
        <v>102</v>
      </c>
      <c r="C1703" s="1" t="s">
        <v>60</v>
      </c>
      <c r="D1703" s="2">
        <v>2017</v>
      </c>
      <c r="E1703" s="1">
        <v>149</v>
      </c>
    </row>
    <row r="1704" spans="1:5" x14ac:dyDescent="0.35">
      <c r="A1704" s="1" t="s">
        <v>130</v>
      </c>
      <c r="B1704" s="1" t="s">
        <v>102</v>
      </c>
      <c r="C1704" s="1" t="s">
        <v>61</v>
      </c>
      <c r="D1704" s="2">
        <v>2008</v>
      </c>
      <c r="E1704" s="1">
        <v>9</v>
      </c>
    </row>
    <row r="1705" spans="1:5" x14ac:dyDescent="0.35">
      <c r="A1705" s="1" t="s">
        <v>130</v>
      </c>
      <c r="B1705" s="1" t="s">
        <v>102</v>
      </c>
      <c r="C1705" s="1" t="s">
        <v>61</v>
      </c>
      <c r="D1705" s="2">
        <v>2017</v>
      </c>
      <c r="E1705" s="1">
        <v>7</v>
      </c>
    </row>
    <row r="1706" spans="1:5" x14ac:dyDescent="0.35">
      <c r="A1706" s="1" t="s">
        <v>130</v>
      </c>
      <c r="B1706" s="1" t="s">
        <v>102</v>
      </c>
      <c r="C1706" s="1" t="s">
        <v>62</v>
      </c>
      <c r="D1706" s="2">
        <v>2008</v>
      </c>
      <c r="E1706" s="1">
        <v>46</v>
      </c>
    </row>
    <row r="1707" spans="1:5" x14ac:dyDescent="0.35">
      <c r="A1707" s="1" t="s">
        <v>130</v>
      </c>
      <c r="B1707" s="1" t="s">
        <v>102</v>
      </c>
      <c r="C1707" s="1" t="s">
        <v>62</v>
      </c>
      <c r="D1707" s="2">
        <v>2017</v>
      </c>
      <c r="E1707" s="1">
        <v>82</v>
      </c>
    </row>
    <row r="1708" spans="1:5" x14ac:dyDescent="0.35">
      <c r="A1708" s="1" t="s">
        <v>130</v>
      </c>
      <c r="B1708" s="1" t="s">
        <v>102</v>
      </c>
      <c r="C1708" s="1" t="s">
        <v>63</v>
      </c>
      <c r="D1708" s="2">
        <v>2008</v>
      </c>
      <c r="E1708" s="1">
        <v>79</v>
      </c>
    </row>
    <row r="1709" spans="1:5" x14ac:dyDescent="0.35">
      <c r="A1709" s="1" t="s">
        <v>130</v>
      </c>
      <c r="B1709" s="1" t="s">
        <v>102</v>
      </c>
      <c r="C1709" s="1" t="s">
        <v>63</v>
      </c>
      <c r="D1709" s="2">
        <v>2017</v>
      </c>
      <c r="E1709" s="1">
        <v>85</v>
      </c>
    </row>
    <row r="1710" spans="1:5" x14ac:dyDescent="0.35">
      <c r="A1710" s="1" t="s">
        <v>130</v>
      </c>
      <c r="B1710" s="1" t="s">
        <v>102</v>
      </c>
      <c r="C1710" s="1" t="s">
        <v>64</v>
      </c>
      <c r="D1710" s="2">
        <v>2008</v>
      </c>
      <c r="E1710" s="1">
        <v>158</v>
      </c>
    </row>
    <row r="1711" spans="1:5" x14ac:dyDescent="0.35">
      <c r="A1711" s="1" t="s">
        <v>130</v>
      </c>
      <c r="B1711" s="1" t="s">
        <v>102</v>
      </c>
      <c r="C1711" s="1" t="s">
        <v>64</v>
      </c>
      <c r="D1711" s="2">
        <v>2017</v>
      </c>
      <c r="E1711" s="1">
        <v>164</v>
      </c>
    </row>
    <row r="1712" spans="1:5" x14ac:dyDescent="0.35">
      <c r="A1712" s="1" t="s">
        <v>130</v>
      </c>
      <c r="B1712" s="1" t="s">
        <v>102</v>
      </c>
      <c r="C1712" s="1" t="s">
        <v>65</v>
      </c>
      <c r="D1712" s="2">
        <v>2008</v>
      </c>
      <c r="E1712" s="1">
        <v>109</v>
      </c>
    </row>
    <row r="1713" spans="1:5" x14ac:dyDescent="0.35">
      <c r="A1713" s="1" t="s">
        <v>130</v>
      </c>
      <c r="B1713" s="1" t="s">
        <v>102</v>
      </c>
      <c r="C1713" s="1" t="s">
        <v>65</v>
      </c>
      <c r="D1713" s="2">
        <v>2017</v>
      </c>
      <c r="E1713" s="1">
        <v>150</v>
      </c>
    </row>
    <row r="1714" spans="1:5" x14ac:dyDescent="0.35">
      <c r="A1714" s="1" t="s">
        <v>130</v>
      </c>
      <c r="B1714" s="1" t="s">
        <v>102</v>
      </c>
      <c r="C1714" s="1" t="s">
        <v>66</v>
      </c>
      <c r="D1714" s="2">
        <v>2008</v>
      </c>
      <c r="E1714" s="1">
        <v>135</v>
      </c>
    </row>
    <row r="1715" spans="1:5" x14ac:dyDescent="0.35">
      <c r="A1715" s="1" t="s">
        <v>130</v>
      </c>
      <c r="B1715" s="1" t="s">
        <v>102</v>
      </c>
      <c r="C1715" s="1" t="s">
        <v>66</v>
      </c>
      <c r="D1715" s="2">
        <v>2017</v>
      </c>
      <c r="E1715" s="1">
        <v>111</v>
      </c>
    </row>
    <row r="1716" spans="1:5" x14ac:dyDescent="0.35">
      <c r="A1716" s="1" t="s">
        <v>130</v>
      </c>
      <c r="B1716" s="1" t="s">
        <v>102</v>
      </c>
      <c r="C1716" s="1" t="s">
        <v>67</v>
      </c>
      <c r="D1716" s="2">
        <v>2008</v>
      </c>
      <c r="E1716" s="1">
        <v>125</v>
      </c>
    </row>
    <row r="1717" spans="1:5" x14ac:dyDescent="0.35">
      <c r="A1717" s="1" t="s">
        <v>130</v>
      </c>
      <c r="B1717" s="1" t="s">
        <v>102</v>
      </c>
      <c r="C1717" s="1" t="s">
        <v>67</v>
      </c>
      <c r="D1717" s="2">
        <v>2017</v>
      </c>
      <c r="E1717" s="1">
        <v>121</v>
      </c>
    </row>
    <row r="1718" spans="1:5" x14ac:dyDescent="0.35">
      <c r="A1718" s="1" t="s">
        <v>130</v>
      </c>
      <c r="B1718" s="1" t="s">
        <v>102</v>
      </c>
      <c r="C1718" s="1" t="s">
        <v>68</v>
      </c>
      <c r="D1718" s="2">
        <v>2008</v>
      </c>
      <c r="E1718" s="1">
        <v>90</v>
      </c>
    </row>
    <row r="1719" spans="1:5" x14ac:dyDescent="0.35">
      <c r="A1719" s="1" t="s">
        <v>130</v>
      </c>
      <c r="B1719" s="1" t="s">
        <v>102</v>
      </c>
      <c r="C1719" s="1" t="s">
        <v>68</v>
      </c>
      <c r="D1719" s="2">
        <v>2017</v>
      </c>
      <c r="E1719" s="1">
        <v>69</v>
      </c>
    </row>
    <row r="1720" spans="1:5" x14ac:dyDescent="0.35">
      <c r="A1720" s="1" t="s">
        <v>130</v>
      </c>
      <c r="B1720" s="1" t="s">
        <v>102</v>
      </c>
      <c r="C1720" s="1" t="s">
        <v>69</v>
      </c>
      <c r="D1720" s="2">
        <v>2008</v>
      </c>
      <c r="E1720" s="1">
        <v>155</v>
      </c>
    </row>
    <row r="1721" spans="1:5" x14ac:dyDescent="0.35">
      <c r="A1721" s="1" t="s">
        <v>130</v>
      </c>
      <c r="B1721" s="1" t="s">
        <v>102</v>
      </c>
      <c r="C1721" s="1" t="s">
        <v>69</v>
      </c>
      <c r="D1721" s="2">
        <v>2017</v>
      </c>
      <c r="E1721" s="1">
        <v>287</v>
      </c>
    </row>
    <row r="1722" spans="1:5" x14ac:dyDescent="0.35">
      <c r="A1722" s="1" t="s">
        <v>130</v>
      </c>
      <c r="B1722" s="1" t="s">
        <v>102</v>
      </c>
      <c r="C1722" s="1" t="s">
        <v>70</v>
      </c>
      <c r="D1722" s="2">
        <v>2008</v>
      </c>
      <c r="E1722" s="1">
        <v>70</v>
      </c>
    </row>
    <row r="1723" spans="1:5" x14ac:dyDescent="0.35">
      <c r="A1723" s="1" t="s">
        <v>130</v>
      </c>
      <c r="B1723" s="1" t="s">
        <v>102</v>
      </c>
      <c r="C1723" s="1" t="s">
        <v>70</v>
      </c>
      <c r="D1723" s="2">
        <v>2017</v>
      </c>
      <c r="E1723" s="1">
        <v>91</v>
      </c>
    </row>
    <row r="1724" spans="1:5" x14ac:dyDescent="0.35">
      <c r="A1724" s="1" t="s">
        <v>130</v>
      </c>
      <c r="B1724" s="1" t="s">
        <v>102</v>
      </c>
      <c r="C1724" s="1" t="s">
        <v>71</v>
      </c>
      <c r="D1724" s="2">
        <v>2008</v>
      </c>
      <c r="E1724" s="1">
        <v>87</v>
      </c>
    </row>
    <row r="1725" spans="1:5" x14ac:dyDescent="0.35">
      <c r="A1725" s="1" t="s">
        <v>130</v>
      </c>
      <c r="B1725" s="1" t="s">
        <v>102</v>
      </c>
      <c r="C1725" s="1" t="s">
        <v>71</v>
      </c>
      <c r="D1725" s="2">
        <v>2017</v>
      </c>
      <c r="E1725" s="1">
        <v>79</v>
      </c>
    </row>
    <row r="1726" spans="1:5" x14ac:dyDescent="0.35">
      <c r="A1726" s="1" t="s">
        <v>130</v>
      </c>
      <c r="B1726" s="1" t="s">
        <v>102</v>
      </c>
      <c r="C1726" s="1" t="s">
        <v>72</v>
      </c>
      <c r="D1726" s="2">
        <v>2008</v>
      </c>
      <c r="E1726" s="1">
        <v>93</v>
      </c>
    </row>
    <row r="1727" spans="1:5" x14ac:dyDescent="0.35">
      <c r="A1727" s="1" t="s">
        <v>130</v>
      </c>
      <c r="B1727" s="1" t="s">
        <v>102</v>
      </c>
      <c r="C1727" s="1" t="s">
        <v>72</v>
      </c>
      <c r="D1727" s="2">
        <v>2017</v>
      </c>
      <c r="E1727" s="1">
        <v>75</v>
      </c>
    </row>
    <row r="1728" spans="1:5" x14ac:dyDescent="0.35">
      <c r="A1728" s="1" t="s">
        <v>130</v>
      </c>
      <c r="B1728" s="1" t="s">
        <v>102</v>
      </c>
      <c r="C1728" s="1" t="s">
        <v>73</v>
      </c>
      <c r="D1728" s="2">
        <v>2008</v>
      </c>
      <c r="E1728" s="1">
        <v>71</v>
      </c>
    </row>
    <row r="1729" spans="1:5" x14ac:dyDescent="0.35">
      <c r="A1729" s="1" t="s">
        <v>130</v>
      </c>
      <c r="B1729" s="1" t="s">
        <v>102</v>
      </c>
      <c r="C1729" s="1" t="s">
        <v>73</v>
      </c>
      <c r="D1729" s="2">
        <v>2017</v>
      </c>
      <c r="E1729" s="1">
        <v>149</v>
      </c>
    </row>
    <row r="1730" spans="1:5" x14ac:dyDescent="0.35">
      <c r="A1730" s="1" t="s">
        <v>130</v>
      </c>
      <c r="B1730" s="1" t="s">
        <v>102</v>
      </c>
      <c r="C1730" s="1" t="s">
        <v>74</v>
      </c>
      <c r="D1730" s="2">
        <v>2008</v>
      </c>
      <c r="E1730" s="1">
        <v>53</v>
      </c>
    </row>
    <row r="1731" spans="1:5" x14ac:dyDescent="0.35">
      <c r="A1731" s="1" t="s">
        <v>130</v>
      </c>
      <c r="B1731" s="1" t="s">
        <v>102</v>
      </c>
      <c r="C1731" s="1" t="s">
        <v>74</v>
      </c>
      <c r="D1731" s="2">
        <v>2017</v>
      </c>
      <c r="E1731" s="1">
        <v>92</v>
      </c>
    </row>
    <row r="1732" spans="1:5" x14ac:dyDescent="0.35">
      <c r="A1732" s="1" t="s">
        <v>130</v>
      </c>
      <c r="B1732" s="1" t="s">
        <v>102</v>
      </c>
      <c r="C1732" s="1" t="s">
        <v>75</v>
      </c>
      <c r="D1732" s="2">
        <v>2008</v>
      </c>
      <c r="E1732" s="1">
        <v>25</v>
      </c>
    </row>
    <row r="1733" spans="1:5" x14ac:dyDescent="0.35">
      <c r="A1733" s="1" t="s">
        <v>130</v>
      </c>
      <c r="B1733" s="1" t="s">
        <v>102</v>
      </c>
      <c r="C1733" s="1" t="s">
        <v>75</v>
      </c>
      <c r="D1733" s="2">
        <v>2017</v>
      </c>
      <c r="E1733" s="1">
        <v>33</v>
      </c>
    </row>
    <row r="1734" spans="1:5" x14ac:dyDescent="0.35">
      <c r="A1734" s="1" t="s">
        <v>130</v>
      </c>
      <c r="B1734" s="1" t="s">
        <v>102</v>
      </c>
      <c r="C1734" s="1" t="s">
        <v>76</v>
      </c>
      <c r="D1734" s="2">
        <v>2008</v>
      </c>
      <c r="E1734" s="1">
        <v>216</v>
      </c>
    </row>
    <row r="1735" spans="1:5" x14ac:dyDescent="0.35">
      <c r="A1735" s="1" t="s">
        <v>130</v>
      </c>
      <c r="B1735" s="1" t="s">
        <v>102</v>
      </c>
      <c r="C1735" s="1" t="s">
        <v>76</v>
      </c>
      <c r="D1735" s="2">
        <v>2017</v>
      </c>
      <c r="E1735" s="1">
        <v>275</v>
      </c>
    </row>
    <row r="1736" spans="1:5" x14ac:dyDescent="0.35">
      <c r="A1736" s="1" t="s">
        <v>130</v>
      </c>
      <c r="B1736" s="1" t="s">
        <v>102</v>
      </c>
      <c r="C1736" s="1" t="s">
        <v>77</v>
      </c>
      <c r="D1736" s="2">
        <v>2008</v>
      </c>
      <c r="E1736" s="1">
        <v>0</v>
      </c>
    </row>
    <row r="1737" spans="1:5" x14ac:dyDescent="0.35">
      <c r="A1737" s="1" t="s">
        <v>130</v>
      </c>
      <c r="B1737" s="1" t="s">
        <v>102</v>
      </c>
      <c r="C1737" s="1" t="s">
        <v>77</v>
      </c>
      <c r="D1737" s="2">
        <v>2017</v>
      </c>
      <c r="E1737" s="1">
        <v>12</v>
      </c>
    </row>
    <row r="1738" spans="1:5" x14ac:dyDescent="0.35">
      <c r="A1738" s="1" t="s">
        <v>130</v>
      </c>
      <c r="B1738" s="1" t="s">
        <v>102</v>
      </c>
      <c r="C1738" s="1" t="s">
        <v>78</v>
      </c>
      <c r="D1738" s="2">
        <v>2008</v>
      </c>
      <c r="E1738" s="1">
        <v>143</v>
      </c>
    </row>
    <row r="1739" spans="1:5" x14ac:dyDescent="0.35">
      <c r="A1739" s="1" t="s">
        <v>130</v>
      </c>
      <c r="B1739" s="1" t="s">
        <v>102</v>
      </c>
      <c r="C1739" s="1" t="s">
        <v>78</v>
      </c>
      <c r="D1739" s="2">
        <v>2017</v>
      </c>
      <c r="E1739" s="1">
        <v>162</v>
      </c>
    </row>
    <row r="1740" spans="1:5" x14ac:dyDescent="0.35">
      <c r="A1740" s="1" t="s">
        <v>130</v>
      </c>
      <c r="B1740" s="1" t="s">
        <v>102</v>
      </c>
      <c r="C1740" s="1" t="s">
        <v>79</v>
      </c>
      <c r="D1740" s="2">
        <v>2008</v>
      </c>
      <c r="E1740" s="1">
        <v>105</v>
      </c>
    </row>
    <row r="1741" spans="1:5" x14ac:dyDescent="0.35">
      <c r="A1741" s="1" t="s">
        <v>130</v>
      </c>
      <c r="B1741" s="1" t="s">
        <v>102</v>
      </c>
      <c r="C1741" s="1" t="s">
        <v>79</v>
      </c>
      <c r="D1741" s="2">
        <v>2017</v>
      </c>
      <c r="E1741" s="1">
        <v>86</v>
      </c>
    </row>
    <row r="1742" spans="1:5" x14ac:dyDescent="0.35">
      <c r="A1742" s="1" t="s">
        <v>130</v>
      </c>
      <c r="B1742" s="1" t="s">
        <v>102</v>
      </c>
      <c r="C1742" s="1" t="s">
        <v>80</v>
      </c>
      <c r="D1742" s="2">
        <v>2008</v>
      </c>
      <c r="E1742" s="1">
        <v>72</v>
      </c>
    </row>
    <row r="1743" spans="1:5" x14ac:dyDescent="0.35">
      <c r="A1743" s="1" t="s">
        <v>130</v>
      </c>
      <c r="B1743" s="1" t="s">
        <v>102</v>
      </c>
      <c r="C1743" s="1" t="s">
        <v>80</v>
      </c>
      <c r="D1743" s="2">
        <v>2017</v>
      </c>
      <c r="E1743" s="1">
        <v>73</v>
      </c>
    </row>
    <row r="1744" spans="1:5" x14ac:dyDescent="0.35">
      <c r="A1744" s="1" t="s">
        <v>130</v>
      </c>
      <c r="B1744" s="1" t="s">
        <v>102</v>
      </c>
      <c r="C1744" s="1" t="s">
        <v>81</v>
      </c>
      <c r="D1744" s="2">
        <v>2008</v>
      </c>
      <c r="E1744" s="1">
        <v>252</v>
      </c>
    </row>
    <row r="1745" spans="1:5" x14ac:dyDescent="0.35">
      <c r="A1745" s="1" t="s">
        <v>130</v>
      </c>
      <c r="B1745" s="1" t="s">
        <v>102</v>
      </c>
      <c r="C1745" s="1" t="s">
        <v>81</v>
      </c>
      <c r="D1745" s="2">
        <v>2017</v>
      </c>
      <c r="E1745" s="1">
        <v>721</v>
      </c>
    </row>
    <row r="1746" spans="1:5" x14ac:dyDescent="0.35">
      <c r="A1746" s="1" t="s">
        <v>130</v>
      </c>
      <c r="B1746" s="1" t="s">
        <v>102</v>
      </c>
      <c r="C1746" s="1" t="s">
        <v>82</v>
      </c>
      <c r="D1746" s="2">
        <v>2008</v>
      </c>
      <c r="E1746" s="1">
        <v>87</v>
      </c>
    </row>
    <row r="1747" spans="1:5" x14ac:dyDescent="0.35">
      <c r="A1747" s="1" t="s">
        <v>130</v>
      </c>
      <c r="B1747" s="1" t="s">
        <v>102</v>
      </c>
      <c r="C1747" s="1" t="s">
        <v>82</v>
      </c>
      <c r="D1747" s="2">
        <v>2017</v>
      </c>
      <c r="E1747" s="1">
        <v>199</v>
      </c>
    </row>
    <row r="1748" spans="1:5" x14ac:dyDescent="0.35">
      <c r="A1748" s="1" t="s">
        <v>130</v>
      </c>
      <c r="B1748" s="1" t="s">
        <v>102</v>
      </c>
      <c r="C1748" s="1" t="s">
        <v>83</v>
      </c>
      <c r="D1748" s="2">
        <v>2008</v>
      </c>
      <c r="E1748" s="1">
        <v>138</v>
      </c>
    </row>
    <row r="1749" spans="1:5" x14ac:dyDescent="0.35">
      <c r="A1749" s="1" t="s">
        <v>130</v>
      </c>
      <c r="B1749" s="1" t="s">
        <v>102</v>
      </c>
      <c r="C1749" s="1" t="s">
        <v>83</v>
      </c>
      <c r="D1749" s="2">
        <v>2017</v>
      </c>
      <c r="E1749" s="1">
        <v>76</v>
      </c>
    </row>
    <row r="1750" spans="1:5" x14ac:dyDescent="0.35">
      <c r="A1750" s="1" t="s">
        <v>130</v>
      </c>
      <c r="B1750" s="1" t="s">
        <v>102</v>
      </c>
      <c r="C1750" s="1" t="s">
        <v>84</v>
      </c>
      <c r="D1750" s="2">
        <v>2008</v>
      </c>
      <c r="E1750" s="1">
        <v>78</v>
      </c>
    </row>
    <row r="1751" spans="1:5" x14ac:dyDescent="0.35">
      <c r="A1751" s="1" t="s">
        <v>130</v>
      </c>
      <c r="B1751" s="1" t="s">
        <v>102</v>
      </c>
      <c r="C1751" s="1" t="s">
        <v>84</v>
      </c>
      <c r="D1751" s="2">
        <v>2017</v>
      </c>
      <c r="E1751" s="1">
        <v>75</v>
      </c>
    </row>
    <row r="1752" spans="1:5" x14ac:dyDescent="0.35">
      <c r="A1752" s="1" t="s">
        <v>130</v>
      </c>
      <c r="B1752" s="1" t="s">
        <v>102</v>
      </c>
      <c r="C1752" s="1" t="s">
        <v>85</v>
      </c>
      <c r="D1752" s="2">
        <v>2008</v>
      </c>
      <c r="E1752" s="1">
        <v>56</v>
      </c>
    </row>
    <row r="1753" spans="1:5" x14ac:dyDescent="0.35">
      <c r="A1753" s="1" t="s">
        <v>130</v>
      </c>
      <c r="B1753" s="1" t="s">
        <v>102</v>
      </c>
      <c r="C1753" s="1" t="s">
        <v>85</v>
      </c>
      <c r="D1753" s="2">
        <v>2017</v>
      </c>
      <c r="E1753" s="1">
        <v>47</v>
      </c>
    </row>
    <row r="1754" spans="1:5" x14ac:dyDescent="0.35">
      <c r="A1754" s="1" t="s">
        <v>130</v>
      </c>
      <c r="B1754" s="1" t="s">
        <v>102</v>
      </c>
      <c r="C1754" s="1" t="s">
        <v>86</v>
      </c>
      <c r="D1754" s="2">
        <v>2008</v>
      </c>
      <c r="E1754" s="1">
        <v>192</v>
      </c>
    </row>
    <row r="1755" spans="1:5" x14ac:dyDescent="0.35">
      <c r="A1755" s="1" t="s">
        <v>130</v>
      </c>
      <c r="B1755" s="1" t="s">
        <v>102</v>
      </c>
      <c r="C1755" s="1" t="s">
        <v>86</v>
      </c>
      <c r="D1755" s="2">
        <v>2017</v>
      </c>
      <c r="E1755" s="1">
        <v>114</v>
      </c>
    </row>
    <row r="1756" spans="1:5" x14ac:dyDescent="0.35">
      <c r="A1756" s="1" t="s">
        <v>130</v>
      </c>
      <c r="B1756" s="1" t="s">
        <v>102</v>
      </c>
      <c r="C1756" s="1" t="s">
        <v>87</v>
      </c>
      <c r="D1756" s="2">
        <v>2008</v>
      </c>
      <c r="E1756" s="1">
        <v>158</v>
      </c>
    </row>
    <row r="1757" spans="1:5" x14ac:dyDescent="0.35">
      <c r="A1757" s="1" t="s">
        <v>130</v>
      </c>
      <c r="B1757" s="1" t="s">
        <v>102</v>
      </c>
      <c r="C1757" s="1" t="s">
        <v>87</v>
      </c>
      <c r="D1757" s="2">
        <v>2017</v>
      </c>
      <c r="E1757" s="1">
        <v>112</v>
      </c>
    </row>
    <row r="1758" spans="1:5" x14ac:dyDescent="0.35">
      <c r="A1758" s="1" t="s">
        <v>130</v>
      </c>
      <c r="B1758" s="1" t="s">
        <v>102</v>
      </c>
      <c r="C1758" s="1" t="s">
        <v>88</v>
      </c>
      <c r="D1758" s="2">
        <v>2008</v>
      </c>
      <c r="E1758" s="1">
        <v>60</v>
      </c>
    </row>
    <row r="1759" spans="1:5" x14ac:dyDescent="0.35">
      <c r="A1759" s="1" t="s">
        <v>130</v>
      </c>
      <c r="B1759" s="1" t="s">
        <v>102</v>
      </c>
      <c r="C1759" s="1" t="s">
        <v>88</v>
      </c>
      <c r="D1759" s="2">
        <v>2017</v>
      </c>
      <c r="E1759" s="1">
        <v>62</v>
      </c>
    </row>
    <row r="1760" spans="1:5" x14ac:dyDescent="0.35">
      <c r="A1760" s="1" t="s">
        <v>130</v>
      </c>
      <c r="B1760" s="1" t="s">
        <v>102</v>
      </c>
      <c r="C1760" s="1" t="s">
        <v>89</v>
      </c>
      <c r="D1760" s="2">
        <v>2008</v>
      </c>
      <c r="E1760" s="1">
        <v>146</v>
      </c>
    </row>
    <row r="1761" spans="1:5" x14ac:dyDescent="0.35">
      <c r="A1761" s="1" t="s">
        <v>130</v>
      </c>
      <c r="B1761" s="1" t="s">
        <v>102</v>
      </c>
      <c r="C1761" s="1" t="s">
        <v>89</v>
      </c>
      <c r="D1761" s="2">
        <v>2017</v>
      </c>
      <c r="E1761" s="1">
        <v>152</v>
      </c>
    </row>
    <row r="1762" spans="1:5" x14ac:dyDescent="0.35">
      <c r="A1762" s="1" t="s">
        <v>130</v>
      </c>
      <c r="B1762" s="1" t="s">
        <v>102</v>
      </c>
      <c r="C1762" s="1" t="s">
        <v>90</v>
      </c>
      <c r="D1762" s="2">
        <v>2008</v>
      </c>
      <c r="E1762" s="1">
        <v>63</v>
      </c>
    </row>
    <row r="1763" spans="1:5" x14ac:dyDescent="0.35">
      <c r="A1763" s="1" t="s">
        <v>130</v>
      </c>
      <c r="B1763" s="1" t="s">
        <v>102</v>
      </c>
      <c r="C1763" s="1" t="s">
        <v>90</v>
      </c>
      <c r="D1763" s="2">
        <v>2017</v>
      </c>
      <c r="E1763" s="1">
        <v>72</v>
      </c>
    </row>
    <row r="1764" spans="1:5" x14ac:dyDescent="0.35">
      <c r="A1764" s="1" t="s">
        <v>130</v>
      </c>
      <c r="B1764" s="1" t="s">
        <v>102</v>
      </c>
      <c r="C1764" s="1" t="s">
        <v>91</v>
      </c>
      <c r="D1764" s="2">
        <v>2008</v>
      </c>
      <c r="E1764" s="1">
        <v>194</v>
      </c>
    </row>
    <row r="1765" spans="1:5" x14ac:dyDescent="0.35">
      <c r="A1765" s="1" t="s">
        <v>130</v>
      </c>
      <c r="B1765" s="1" t="s">
        <v>102</v>
      </c>
      <c r="C1765" s="1" t="s">
        <v>91</v>
      </c>
      <c r="D1765" s="2">
        <v>2017</v>
      </c>
      <c r="E1765" s="1">
        <v>137</v>
      </c>
    </row>
    <row r="1766" spans="1:5" x14ac:dyDescent="0.35">
      <c r="A1766" s="1" t="s">
        <v>130</v>
      </c>
      <c r="B1766" s="1" t="s">
        <v>102</v>
      </c>
      <c r="C1766" s="1" t="s">
        <v>92</v>
      </c>
      <c r="D1766" s="2">
        <v>2008</v>
      </c>
      <c r="E1766" s="1">
        <v>163</v>
      </c>
    </row>
    <row r="1767" spans="1:5" x14ac:dyDescent="0.35">
      <c r="A1767" s="1" t="s">
        <v>130</v>
      </c>
      <c r="B1767" s="1" t="s">
        <v>102</v>
      </c>
      <c r="C1767" s="1" t="s">
        <v>92</v>
      </c>
      <c r="D1767" s="2">
        <v>2017</v>
      </c>
      <c r="E1767" s="1">
        <v>147</v>
      </c>
    </row>
    <row r="1768" spans="1:5" x14ac:dyDescent="0.35">
      <c r="A1768" s="1" t="s">
        <v>130</v>
      </c>
      <c r="B1768" s="1" t="s">
        <v>102</v>
      </c>
      <c r="C1768" s="1" t="s">
        <v>93</v>
      </c>
      <c r="D1768" s="2">
        <v>2008</v>
      </c>
      <c r="E1768" s="1">
        <v>55</v>
      </c>
    </row>
    <row r="1769" spans="1:5" x14ac:dyDescent="0.35">
      <c r="A1769" s="1" t="s">
        <v>130</v>
      </c>
      <c r="B1769" s="1" t="s">
        <v>102</v>
      </c>
      <c r="C1769" s="1" t="s">
        <v>93</v>
      </c>
      <c r="D1769" s="2">
        <v>2017</v>
      </c>
      <c r="E1769" s="1">
        <v>85</v>
      </c>
    </row>
    <row r="1770" spans="1:5" x14ac:dyDescent="0.35">
      <c r="A1770" s="1" t="s">
        <v>130</v>
      </c>
      <c r="B1770" s="1" t="s">
        <v>102</v>
      </c>
      <c r="C1770" s="1" t="s">
        <v>94</v>
      </c>
      <c r="D1770" s="2">
        <v>2008</v>
      </c>
      <c r="E1770" s="1">
        <v>3</v>
      </c>
    </row>
    <row r="1771" spans="1:5" x14ac:dyDescent="0.35">
      <c r="A1771" s="1" t="s">
        <v>130</v>
      </c>
      <c r="B1771" s="1" t="s">
        <v>102</v>
      </c>
      <c r="C1771" s="1" t="s">
        <v>94</v>
      </c>
      <c r="D1771" s="2">
        <v>2017</v>
      </c>
      <c r="E1771" s="1">
        <v>8</v>
      </c>
    </row>
    <row r="1772" spans="1:5" x14ac:dyDescent="0.35">
      <c r="A1772" s="1" t="s">
        <v>130</v>
      </c>
      <c r="B1772" s="1" t="s">
        <v>102</v>
      </c>
      <c r="C1772" s="1" t="s">
        <v>95</v>
      </c>
      <c r="D1772" s="2">
        <v>2008</v>
      </c>
      <c r="E1772" s="1">
        <v>94</v>
      </c>
    </row>
    <row r="1773" spans="1:5" x14ac:dyDescent="0.35">
      <c r="A1773" s="1" t="s">
        <v>130</v>
      </c>
      <c r="B1773" s="1" t="s">
        <v>102</v>
      </c>
      <c r="C1773" s="1" t="s">
        <v>95</v>
      </c>
      <c r="D1773" s="2">
        <v>2017</v>
      </c>
      <c r="E1773" s="1">
        <v>95</v>
      </c>
    </row>
    <row r="1774" spans="1:5" x14ac:dyDescent="0.35">
      <c r="A1774" s="1" t="s">
        <v>130</v>
      </c>
      <c r="B1774" s="1" t="s">
        <v>102</v>
      </c>
      <c r="C1774" s="1" t="s">
        <v>96</v>
      </c>
      <c r="D1774" s="2">
        <v>2008</v>
      </c>
      <c r="E1774" s="1">
        <v>53</v>
      </c>
    </row>
    <row r="1775" spans="1:5" x14ac:dyDescent="0.35">
      <c r="A1775" s="1" t="s">
        <v>130</v>
      </c>
      <c r="B1775" s="1" t="s">
        <v>102</v>
      </c>
      <c r="C1775" s="1" t="s">
        <v>96</v>
      </c>
      <c r="D1775" s="2">
        <v>2017</v>
      </c>
      <c r="E1775" s="1">
        <v>77</v>
      </c>
    </row>
    <row r="1776" spans="1:5" x14ac:dyDescent="0.35">
      <c r="A1776" s="1" t="s">
        <v>130</v>
      </c>
      <c r="B1776" s="1" t="s">
        <v>102</v>
      </c>
      <c r="C1776" s="1" t="s">
        <v>97</v>
      </c>
      <c r="D1776" s="2">
        <v>2008</v>
      </c>
      <c r="E1776" s="1">
        <v>71</v>
      </c>
    </row>
    <row r="1777" spans="1:5" x14ac:dyDescent="0.35">
      <c r="A1777" s="1" t="s">
        <v>130</v>
      </c>
      <c r="B1777" s="1" t="s">
        <v>102</v>
      </c>
      <c r="C1777" s="1" t="s">
        <v>97</v>
      </c>
      <c r="D1777" s="2">
        <v>2017</v>
      </c>
      <c r="E1777" s="1">
        <v>51</v>
      </c>
    </row>
    <row r="1778" spans="1:5" x14ac:dyDescent="0.35">
      <c r="A1778" s="1" t="s">
        <v>130</v>
      </c>
      <c r="B1778" s="1" t="s">
        <v>102</v>
      </c>
      <c r="C1778" s="1" t="s">
        <v>98</v>
      </c>
      <c r="D1778" s="2">
        <v>2008</v>
      </c>
      <c r="E1778" s="1">
        <v>139</v>
      </c>
    </row>
    <row r="1779" spans="1:5" x14ac:dyDescent="0.35">
      <c r="A1779" s="1" t="s">
        <v>130</v>
      </c>
      <c r="B1779" s="1" t="s">
        <v>102</v>
      </c>
      <c r="C1779" s="1" t="s">
        <v>98</v>
      </c>
      <c r="D1779" s="2">
        <v>2017</v>
      </c>
      <c r="E1779" s="1">
        <v>133</v>
      </c>
    </row>
    <row r="1780" spans="1:5" x14ac:dyDescent="0.35">
      <c r="A1780" s="1" t="s">
        <v>130</v>
      </c>
      <c r="B1780" s="1" t="s">
        <v>102</v>
      </c>
      <c r="C1780" s="1" t="s">
        <v>99</v>
      </c>
      <c r="D1780" s="2">
        <v>2008</v>
      </c>
      <c r="E1780" s="1">
        <v>125</v>
      </c>
    </row>
    <row r="1781" spans="1:5" x14ac:dyDescent="0.35">
      <c r="A1781" s="1" t="s">
        <v>130</v>
      </c>
      <c r="B1781" s="1" t="s">
        <v>102</v>
      </c>
      <c r="C1781" s="1" t="s">
        <v>99</v>
      </c>
      <c r="D1781" s="2">
        <v>2017</v>
      </c>
      <c r="E1781" s="1">
        <v>141</v>
      </c>
    </row>
    <row r="1782" spans="1:5" x14ac:dyDescent="0.35">
      <c r="A1782" s="1" t="s">
        <v>130</v>
      </c>
      <c r="B1782" s="1" t="s">
        <v>102</v>
      </c>
      <c r="C1782" s="1" t="s">
        <v>100</v>
      </c>
      <c r="D1782" s="2">
        <v>2008</v>
      </c>
      <c r="E1782" s="1">
        <v>343</v>
      </c>
    </row>
    <row r="1783" spans="1:5" x14ac:dyDescent="0.35">
      <c r="A1783" s="1" t="s">
        <v>130</v>
      </c>
      <c r="B1783" s="1" t="s">
        <v>102</v>
      </c>
      <c r="C1783" s="1" t="s">
        <v>100</v>
      </c>
      <c r="D1783" s="2">
        <v>2017</v>
      </c>
      <c r="E1783" s="1">
        <v>430</v>
      </c>
    </row>
    <row r="1784" spans="1:5" x14ac:dyDescent="0.35">
      <c r="A1784" s="1" t="s">
        <v>131</v>
      </c>
      <c r="B1784" s="1" t="s">
        <v>1</v>
      </c>
      <c r="C1784" s="1" t="s">
        <v>2</v>
      </c>
      <c r="D1784" s="2">
        <v>2008</v>
      </c>
      <c r="E1784" s="1">
        <v>0</v>
      </c>
    </row>
    <row r="1785" spans="1:5" x14ac:dyDescent="0.35">
      <c r="A1785" s="1" t="s">
        <v>131</v>
      </c>
      <c r="B1785" s="1" t="s">
        <v>1</v>
      </c>
      <c r="C1785" s="1" t="s">
        <v>2</v>
      </c>
      <c r="D1785" s="2">
        <v>2017</v>
      </c>
      <c r="E1785" s="1">
        <v>166</v>
      </c>
    </row>
    <row r="1786" spans="1:5" x14ac:dyDescent="0.35">
      <c r="A1786" s="1" t="s">
        <v>131</v>
      </c>
      <c r="B1786" s="1" t="s">
        <v>1</v>
      </c>
      <c r="C1786" s="1" t="s">
        <v>3</v>
      </c>
      <c r="D1786" s="2">
        <v>2008</v>
      </c>
      <c r="E1786" s="1">
        <v>0</v>
      </c>
    </row>
    <row r="1787" spans="1:5" x14ac:dyDescent="0.35">
      <c r="A1787" s="1" t="s">
        <v>131</v>
      </c>
      <c r="B1787" s="1" t="s">
        <v>1</v>
      </c>
      <c r="C1787" s="1" t="s">
        <v>3</v>
      </c>
      <c r="D1787" s="2">
        <v>2017</v>
      </c>
      <c r="E1787" s="1">
        <v>5</v>
      </c>
    </row>
    <row r="1788" spans="1:5" x14ac:dyDescent="0.35">
      <c r="A1788" s="1" t="s">
        <v>131</v>
      </c>
      <c r="B1788" s="1" t="s">
        <v>1</v>
      </c>
      <c r="C1788" s="1" t="s">
        <v>4</v>
      </c>
      <c r="D1788" s="2">
        <v>2008</v>
      </c>
      <c r="E1788" s="1">
        <v>0</v>
      </c>
    </row>
    <row r="1789" spans="1:5" x14ac:dyDescent="0.35">
      <c r="A1789" s="1" t="s">
        <v>131</v>
      </c>
      <c r="B1789" s="1" t="s">
        <v>1</v>
      </c>
      <c r="C1789" s="1" t="s">
        <v>4</v>
      </c>
      <c r="D1789" s="2">
        <v>2017</v>
      </c>
      <c r="E1789" s="1">
        <v>0</v>
      </c>
    </row>
    <row r="1790" spans="1:5" x14ac:dyDescent="0.35">
      <c r="A1790" s="1" t="s">
        <v>131</v>
      </c>
      <c r="B1790" s="1" t="s">
        <v>1</v>
      </c>
      <c r="C1790" s="1" t="s">
        <v>5</v>
      </c>
      <c r="D1790" s="2">
        <v>2008</v>
      </c>
      <c r="E1790" s="1">
        <v>0</v>
      </c>
    </row>
    <row r="1791" spans="1:5" x14ac:dyDescent="0.35">
      <c r="A1791" s="1" t="s">
        <v>131</v>
      </c>
      <c r="B1791" s="1" t="s">
        <v>1</v>
      </c>
      <c r="C1791" s="1" t="s">
        <v>5</v>
      </c>
      <c r="D1791" s="2">
        <v>2017</v>
      </c>
      <c r="E1791" s="1">
        <v>0</v>
      </c>
    </row>
    <row r="1792" spans="1:5" x14ac:dyDescent="0.35">
      <c r="A1792" s="1" t="s">
        <v>131</v>
      </c>
      <c r="B1792" s="1" t="s">
        <v>1</v>
      </c>
      <c r="C1792" s="1" t="s">
        <v>6</v>
      </c>
      <c r="D1792" s="2">
        <v>2008</v>
      </c>
      <c r="E1792" s="1">
        <v>0</v>
      </c>
    </row>
    <row r="1793" spans="1:5" x14ac:dyDescent="0.35">
      <c r="A1793" s="1" t="s">
        <v>131</v>
      </c>
      <c r="B1793" s="1" t="s">
        <v>1</v>
      </c>
      <c r="C1793" s="1" t="s">
        <v>6</v>
      </c>
      <c r="D1793" s="2">
        <v>2017</v>
      </c>
      <c r="E1793" s="1">
        <v>0</v>
      </c>
    </row>
    <row r="1794" spans="1:5" x14ac:dyDescent="0.35">
      <c r="A1794" s="1" t="s">
        <v>131</v>
      </c>
      <c r="B1794" s="1" t="s">
        <v>1</v>
      </c>
      <c r="C1794" s="1" t="s">
        <v>7</v>
      </c>
      <c r="D1794" s="2">
        <v>2008</v>
      </c>
      <c r="E1794" s="1">
        <v>0</v>
      </c>
    </row>
    <row r="1795" spans="1:5" x14ac:dyDescent="0.35">
      <c r="A1795" s="1" t="s">
        <v>131</v>
      </c>
      <c r="B1795" s="1" t="s">
        <v>1</v>
      </c>
      <c r="C1795" s="1" t="s">
        <v>7</v>
      </c>
      <c r="D1795" s="2">
        <v>2017</v>
      </c>
      <c r="E1795" s="1">
        <v>0</v>
      </c>
    </row>
    <row r="1796" spans="1:5" x14ac:dyDescent="0.35">
      <c r="A1796" s="1" t="s">
        <v>131</v>
      </c>
      <c r="B1796" s="1" t="s">
        <v>1</v>
      </c>
      <c r="C1796" s="1" t="s">
        <v>8</v>
      </c>
      <c r="D1796" s="2">
        <v>2008</v>
      </c>
      <c r="E1796" s="1">
        <v>0</v>
      </c>
    </row>
    <row r="1797" spans="1:5" x14ac:dyDescent="0.35">
      <c r="A1797" s="1" t="s">
        <v>131</v>
      </c>
      <c r="B1797" s="1" t="s">
        <v>1</v>
      </c>
      <c r="C1797" s="1" t="s">
        <v>8</v>
      </c>
      <c r="D1797" s="2">
        <v>2017</v>
      </c>
      <c r="E1797" s="1">
        <v>0</v>
      </c>
    </row>
    <row r="1798" spans="1:5" x14ac:dyDescent="0.35">
      <c r="A1798" s="1" t="s">
        <v>131</v>
      </c>
      <c r="B1798" s="1" t="s">
        <v>1</v>
      </c>
      <c r="C1798" s="1" t="s">
        <v>9</v>
      </c>
      <c r="D1798" s="2">
        <v>2008</v>
      </c>
      <c r="E1798" s="1">
        <v>0</v>
      </c>
    </row>
    <row r="1799" spans="1:5" x14ac:dyDescent="0.35">
      <c r="A1799" s="1" t="s">
        <v>131</v>
      </c>
      <c r="B1799" s="1" t="s">
        <v>1</v>
      </c>
      <c r="C1799" s="1" t="s">
        <v>9</v>
      </c>
      <c r="D1799" s="2">
        <v>2017</v>
      </c>
      <c r="E1799" s="1">
        <v>0</v>
      </c>
    </row>
    <row r="1800" spans="1:5" x14ac:dyDescent="0.35">
      <c r="A1800" s="1" t="s">
        <v>131</v>
      </c>
      <c r="B1800" s="1" t="s">
        <v>1</v>
      </c>
      <c r="C1800" s="1" t="s">
        <v>10</v>
      </c>
      <c r="D1800" s="2">
        <v>2008</v>
      </c>
      <c r="E1800" s="1">
        <v>0</v>
      </c>
    </row>
    <row r="1801" spans="1:5" x14ac:dyDescent="0.35">
      <c r="A1801" s="1" t="s">
        <v>131</v>
      </c>
      <c r="B1801" s="1" t="s">
        <v>1</v>
      </c>
      <c r="C1801" s="1" t="s">
        <v>10</v>
      </c>
      <c r="D1801" s="2">
        <v>2017</v>
      </c>
      <c r="E1801" s="1">
        <v>0</v>
      </c>
    </row>
    <row r="1802" spans="1:5" x14ac:dyDescent="0.35">
      <c r="A1802" s="1" t="s">
        <v>131</v>
      </c>
      <c r="B1802" s="1" t="s">
        <v>1</v>
      </c>
      <c r="C1802" s="1" t="s">
        <v>11</v>
      </c>
      <c r="D1802" s="2">
        <v>2008</v>
      </c>
      <c r="E1802" s="1">
        <v>0</v>
      </c>
    </row>
    <row r="1803" spans="1:5" x14ac:dyDescent="0.35">
      <c r="A1803" s="1" t="s">
        <v>131</v>
      </c>
      <c r="B1803" s="1" t="s">
        <v>1</v>
      </c>
      <c r="C1803" s="1" t="s">
        <v>11</v>
      </c>
      <c r="D1803" s="2">
        <v>2017</v>
      </c>
      <c r="E1803" s="1">
        <v>0</v>
      </c>
    </row>
    <row r="1804" spans="1:5" x14ac:dyDescent="0.35">
      <c r="A1804" s="1" t="s">
        <v>131</v>
      </c>
      <c r="B1804" s="1" t="s">
        <v>1</v>
      </c>
      <c r="C1804" s="1" t="s">
        <v>12</v>
      </c>
      <c r="D1804" s="2">
        <v>2008</v>
      </c>
      <c r="E1804" s="1">
        <v>0</v>
      </c>
    </row>
    <row r="1805" spans="1:5" x14ac:dyDescent="0.35">
      <c r="A1805" s="1" t="s">
        <v>131</v>
      </c>
      <c r="B1805" s="1" t="s">
        <v>1</v>
      </c>
      <c r="C1805" s="1" t="s">
        <v>12</v>
      </c>
      <c r="D1805" s="2">
        <v>2017</v>
      </c>
      <c r="E1805" s="1">
        <v>0</v>
      </c>
    </row>
    <row r="1806" spans="1:5" x14ac:dyDescent="0.35">
      <c r="A1806" s="1" t="s">
        <v>131</v>
      </c>
      <c r="B1806" s="1" t="s">
        <v>1</v>
      </c>
      <c r="C1806" s="1" t="s">
        <v>13</v>
      </c>
      <c r="D1806" s="2">
        <v>2008</v>
      </c>
      <c r="E1806" s="1">
        <v>0</v>
      </c>
    </row>
    <row r="1807" spans="1:5" x14ac:dyDescent="0.35">
      <c r="A1807" s="1" t="s">
        <v>131</v>
      </c>
      <c r="B1807" s="1" t="s">
        <v>1</v>
      </c>
      <c r="C1807" s="1" t="s">
        <v>13</v>
      </c>
      <c r="D1807" s="2">
        <v>2017</v>
      </c>
      <c r="E1807" s="1">
        <v>0</v>
      </c>
    </row>
    <row r="1808" spans="1:5" x14ac:dyDescent="0.35">
      <c r="A1808" s="1" t="s">
        <v>131</v>
      </c>
      <c r="B1808" s="1" t="s">
        <v>1</v>
      </c>
      <c r="C1808" s="1" t="s">
        <v>14</v>
      </c>
      <c r="D1808" s="2">
        <v>2008</v>
      </c>
      <c r="E1808" s="1">
        <v>0</v>
      </c>
    </row>
    <row r="1809" spans="1:5" x14ac:dyDescent="0.35">
      <c r="A1809" s="1" t="s">
        <v>131</v>
      </c>
      <c r="B1809" s="1" t="s">
        <v>1</v>
      </c>
      <c r="C1809" s="1" t="s">
        <v>14</v>
      </c>
      <c r="D1809" s="2">
        <v>2017</v>
      </c>
      <c r="E1809" s="1">
        <v>0</v>
      </c>
    </row>
    <row r="1810" spans="1:5" x14ac:dyDescent="0.35">
      <c r="A1810" s="1" t="s">
        <v>131</v>
      </c>
      <c r="B1810" s="1" t="s">
        <v>1</v>
      </c>
      <c r="C1810" s="1" t="s">
        <v>15</v>
      </c>
      <c r="D1810" s="2">
        <v>2008</v>
      </c>
      <c r="E1810" s="1">
        <v>0</v>
      </c>
    </row>
    <row r="1811" spans="1:5" x14ac:dyDescent="0.35">
      <c r="A1811" s="1" t="s">
        <v>131</v>
      </c>
      <c r="B1811" s="1" t="s">
        <v>1</v>
      </c>
      <c r="C1811" s="1" t="s">
        <v>15</v>
      </c>
      <c r="D1811" s="2">
        <v>2017</v>
      </c>
      <c r="E1811" s="1">
        <v>0</v>
      </c>
    </row>
    <row r="1812" spans="1:5" x14ac:dyDescent="0.35">
      <c r="A1812" s="1" t="s">
        <v>131</v>
      </c>
      <c r="B1812" s="1" t="s">
        <v>1</v>
      </c>
      <c r="C1812" s="1" t="s">
        <v>16</v>
      </c>
      <c r="D1812" s="2">
        <v>2008</v>
      </c>
      <c r="E1812" s="1">
        <v>0</v>
      </c>
    </row>
    <row r="1813" spans="1:5" x14ac:dyDescent="0.35">
      <c r="A1813" s="1" t="s">
        <v>131</v>
      </c>
      <c r="B1813" s="1" t="s">
        <v>1</v>
      </c>
      <c r="C1813" s="1" t="s">
        <v>16</v>
      </c>
      <c r="D1813" s="2">
        <v>2017</v>
      </c>
      <c r="E1813" s="1">
        <v>0</v>
      </c>
    </row>
    <row r="1814" spans="1:5" x14ac:dyDescent="0.35">
      <c r="A1814" s="1" t="s">
        <v>131</v>
      </c>
      <c r="B1814" s="1" t="s">
        <v>1</v>
      </c>
      <c r="C1814" s="1" t="s">
        <v>17</v>
      </c>
      <c r="D1814" s="2">
        <v>2008</v>
      </c>
      <c r="E1814" s="1">
        <v>0</v>
      </c>
    </row>
    <row r="1815" spans="1:5" x14ac:dyDescent="0.35">
      <c r="A1815" s="1" t="s">
        <v>131</v>
      </c>
      <c r="B1815" s="1" t="s">
        <v>1</v>
      </c>
      <c r="C1815" s="1" t="s">
        <v>17</v>
      </c>
      <c r="D1815" s="2">
        <v>2017</v>
      </c>
      <c r="E1815" s="1">
        <v>0</v>
      </c>
    </row>
    <row r="1816" spans="1:5" x14ac:dyDescent="0.35">
      <c r="A1816" s="1" t="s">
        <v>131</v>
      </c>
      <c r="B1816" s="1" t="s">
        <v>1</v>
      </c>
      <c r="C1816" s="1" t="s">
        <v>18</v>
      </c>
      <c r="D1816" s="2">
        <v>2008</v>
      </c>
      <c r="E1816" s="1">
        <v>0</v>
      </c>
    </row>
    <row r="1817" spans="1:5" x14ac:dyDescent="0.35">
      <c r="A1817" s="1" t="s">
        <v>131</v>
      </c>
      <c r="B1817" s="1" t="s">
        <v>1</v>
      </c>
      <c r="C1817" s="1" t="s">
        <v>18</v>
      </c>
      <c r="D1817" s="2">
        <v>2017</v>
      </c>
      <c r="E1817" s="1">
        <v>0</v>
      </c>
    </row>
    <row r="1818" spans="1:5" x14ac:dyDescent="0.35">
      <c r="A1818" s="1" t="s">
        <v>131</v>
      </c>
      <c r="B1818" s="1" t="s">
        <v>1</v>
      </c>
      <c r="C1818" s="1" t="s">
        <v>19</v>
      </c>
      <c r="D1818" s="2">
        <v>2008</v>
      </c>
      <c r="E1818" s="1">
        <v>0</v>
      </c>
    </row>
    <row r="1819" spans="1:5" x14ac:dyDescent="0.35">
      <c r="A1819" s="1" t="s">
        <v>131</v>
      </c>
      <c r="B1819" s="1" t="s">
        <v>1</v>
      </c>
      <c r="C1819" s="1" t="s">
        <v>19</v>
      </c>
      <c r="D1819" s="2">
        <v>2017</v>
      </c>
      <c r="E1819" s="1">
        <v>0</v>
      </c>
    </row>
    <row r="1820" spans="1:5" x14ac:dyDescent="0.35">
      <c r="A1820" s="1" t="s">
        <v>131</v>
      </c>
      <c r="B1820" s="1" t="s">
        <v>1</v>
      </c>
      <c r="C1820" s="1" t="s">
        <v>20</v>
      </c>
      <c r="D1820" s="2">
        <v>2008</v>
      </c>
      <c r="E1820" s="1">
        <v>0</v>
      </c>
    </row>
    <row r="1821" spans="1:5" x14ac:dyDescent="0.35">
      <c r="A1821" s="1" t="s">
        <v>131</v>
      </c>
      <c r="B1821" s="1" t="s">
        <v>1</v>
      </c>
      <c r="C1821" s="1" t="s">
        <v>20</v>
      </c>
      <c r="D1821" s="2">
        <v>2017</v>
      </c>
      <c r="E1821" s="1">
        <v>0</v>
      </c>
    </row>
    <row r="1822" spans="1:5" x14ac:dyDescent="0.35">
      <c r="A1822" s="1" t="s">
        <v>131</v>
      </c>
      <c r="B1822" s="1" t="s">
        <v>1</v>
      </c>
      <c r="C1822" s="1" t="s">
        <v>21</v>
      </c>
      <c r="D1822" s="2">
        <v>2008</v>
      </c>
      <c r="E1822" s="1">
        <v>0</v>
      </c>
    </row>
    <row r="1823" spans="1:5" x14ac:dyDescent="0.35">
      <c r="A1823" s="1" t="s">
        <v>131</v>
      </c>
      <c r="B1823" s="1" t="s">
        <v>1</v>
      </c>
      <c r="C1823" s="1" t="s">
        <v>21</v>
      </c>
      <c r="D1823" s="2">
        <v>2017</v>
      </c>
      <c r="E1823" s="1">
        <v>0</v>
      </c>
    </row>
    <row r="1824" spans="1:5" x14ac:dyDescent="0.35">
      <c r="A1824" s="1" t="s">
        <v>131</v>
      </c>
      <c r="B1824" s="1" t="s">
        <v>1</v>
      </c>
      <c r="C1824" s="1" t="s">
        <v>22</v>
      </c>
      <c r="D1824" s="2">
        <v>2008</v>
      </c>
      <c r="E1824" s="1">
        <v>0</v>
      </c>
    </row>
    <row r="1825" spans="1:5" x14ac:dyDescent="0.35">
      <c r="A1825" s="1" t="s">
        <v>131</v>
      </c>
      <c r="B1825" s="1" t="s">
        <v>1</v>
      </c>
      <c r="C1825" s="1" t="s">
        <v>22</v>
      </c>
      <c r="D1825" s="2">
        <v>2017</v>
      </c>
      <c r="E1825" s="1">
        <v>0</v>
      </c>
    </row>
    <row r="1826" spans="1:5" x14ac:dyDescent="0.35">
      <c r="A1826" s="1" t="s">
        <v>131</v>
      </c>
      <c r="B1826" s="1" t="s">
        <v>1</v>
      </c>
      <c r="C1826" s="1" t="s">
        <v>23</v>
      </c>
      <c r="D1826" s="2">
        <v>2008</v>
      </c>
      <c r="E1826" s="1">
        <v>0</v>
      </c>
    </row>
    <row r="1827" spans="1:5" x14ac:dyDescent="0.35">
      <c r="A1827" s="1" t="s">
        <v>131</v>
      </c>
      <c r="B1827" s="1" t="s">
        <v>1</v>
      </c>
      <c r="C1827" s="1" t="s">
        <v>23</v>
      </c>
      <c r="D1827" s="2">
        <v>2017</v>
      </c>
      <c r="E1827" s="1">
        <v>0</v>
      </c>
    </row>
    <row r="1828" spans="1:5" x14ac:dyDescent="0.35">
      <c r="A1828" s="1" t="s">
        <v>131</v>
      </c>
      <c r="B1828" s="1" t="s">
        <v>1</v>
      </c>
      <c r="C1828" s="1" t="s">
        <v>24</v>
      </c>
      <c r="D1828" s="2">
        <v>2008</v>
      </c>
      <c r="E1828" s="1">
        <v>0</v>
      </c>
    </row>
    <row r="1829" spans="1:5" x14ac:dyDescent="0.35">
      <c r="A1829" s="1" t="s">
        <v>131</v>
      </c>
      <c r="B1829" s="1" t="s">
        <v>1</v>
      </c>
      <c r="C1829" s="1" t="s">
        <v>24</v>
      </c>
      <c r="D1829" s="2">
        <v>2017</v>
      </c>
      <c r="E1829" s="1">
        <v>0</v>
      </c>
    </row>
    <row r="1830" spans="1:5" x14ac:dyDescent="0.35">
      <c r="A1830" s="1" t="s">
        <v>131</v>
      </c>
      <c r="B1830" s="1" t="s">
        <v>1</v>
      </c>
      <c r="C1830" s="1" t="s">
        <v>25</v>
      </c>
      <c r="D1830" s="2">
        <v>2008</v>
      </c>
      <c r="E1830" s="1">
        <v>0</v>
      </c>
    </row>
    <row r="1831" spans="1:5" x14ac:dyDescent="0.35">
      <c r="A1831" s="1" t="s">
        <v>131</v>
      </c>
      <c r="B1831" s="1" t="s">
        <v>1</v>
      </c>
      <c r="C1831" s="1" t="s">
        <v>25</v>
      </c>
      <c r="D1831" s="2">
        <v>2017</v>
      </c>
      <c r="E1831" s="1">
        <v>0</v>
      </c>
    </row>
    <row r="1832" spans="1:5" x14ac:dyDescent="0.35">
      <c r="A1832" s="1" t="s">
        <v>131</v>
      </c>
      <c r="B1832" s="1" t="s">
        <v>1</v>
      </c>
      <c r="C1832" s="1" t="s">
        <v>26</v>
      </c>
      <c r="D1832" s="2">
        <v>2008</v>
      </c>
      <c r="E1832" s="1">
        <v>0</v>
      </c>
    </row>
    <row r="1833" spans="1:5" x14ac:dyDescent="0.35">
      <c r="A1833" s="1" t="s">
        <v>131</v>
      </c>
      <c r="B1833" s="1" t="s">
        <v>1</v>
      </c>
      <c r="C1833" s="1" t="s">
        <v>26</v>
      </c>
      <c r="D1833" s="2">
        <v>2017</v>
      </c>
      <c r="E1833" s="1">
        <v>0</v>
      </c>
    </row>
    <row r="1834" spans="1:5" x14ac:dyDescent="0.35">
      <c r="A1834" s="1" t="s">
        <v>131</v>
      </c>
      <c r="B1834" s="1" t="s">
        <v>1</v>
      </c>
      <c r="C1834" s="1" t="s">
        <v>27</v>
      </c>
      <c r="D1834" s="2">
        <v>2008</v>
      </c>
      <c r="E1834" s="1">
        <v>0</v>
      </c>
    </row>
    <row r="1835" spans="1:5" x14ac:dyDescent="0.35">
      <c r="A1835" s="1" t="s">
        <v>131</v>
      </c>
      <c r="B1835" s="1" t="s">
        <v>1</v>
      </c>
      <c r="C1835" s="1" t="s">
        <v>27</v>
      </c>
      <c r="D1835" s="2">
        <v>2017</v>
      </c>
      <c r="E1835" s="1">
        <v>0</v>
      </c>
    </row>
    <row r="1836" spans="1:5" x14ac:dyDescent="0.35">
      <c r="A1836" s="1" t="s">
        <v>131</v>
      </c>
      <c r="B1836" s="1" t="s">
        <v>1</v>
      </c>
      <c r="C1836" s="1" t="s">
        <v>28</v>
      </c>
      <c r="D1836" s="2">
        <v>2008</v>
      </c>
      <c r="E1836" s="1">
        <v>0</v>
      </c>
    </row>
    <row r="1837" spans="1:5" x14ac:dyDescent="0.35">
      <c r="A1837" s="1" t="s">
        <v>131</v>
      </c>
      <c r="B1837" s="1" t="s">
        <v>1</v>
      </c>
      <c r="C1837" s="1" t="s">
        <v>28</v>
      </c>
      <c r="D1837" s="2">
        <v>2017</v>
      </c>
      <c r="E1837" s="1">
        <v>0</v>
      </c>
    </row>
    <row r="1838" spans="1:5" x14ac:dyDescent="0.35">
      <c r="A1838" s="1" t="s">
        <v>131</v>
      </c>
      <c r="B1838" s="1" t="s">
        <v>1</v>
      </c>
      <c r="C1838" s="1" t="s">
        <v>29</v>
      </c>
      <c r="D1838" s="2">
        <v>2008</v>
      </c>
      <c r="E1838" s="1">
        <v>0</v>
      </c>
    </row>
    <row r="1839" spans="1:5" x14ac:dyDescent="0.35">
      <c r="A1839" s="1" t="s">
        <v>131</v>
      </c>
      <c r="B1839" s="1" t="s">
        <v>1</v>
      </c>
      <c r="C1839" s="1" t="s">
        <v>29</v>
      </c>
      <c r="D1839" s="2">
        <v>2017</v>
      </c>
      <c r="E1839" s="1">
        <v>0</v>
      </c>
    </row>
    <row r="1840" spans="1:5" x14ac:dyDescent="0.35">
      <c r="A1840" s="1" t="s">
        <v>131</v>
      </c>
      <c r="B1840" s="1" t="s">
        <v>1</v>
      </c>
      <c r="C1840" s="1" t="s">
        <v>30</v>
      </c>
      <c r="D1840" s="2">
        <v>2008</v>
      </c>
      <c r="E1840" s="1">
        <v>0</v>
      </c>
    </row>
    <row r="1841" spans="1:5" x14ac:dyDescent="0.35">
      <c r="A1841" s="1" t="s">
        <v>131</v>
      </c>
      <c r="B1841" s="1" t="s">
        <v>1</v>
      </c>
      <c r="C1841" s="1" t="s">
        <v>30</v>
      </c>
      <c r="D1841" s="2">
        <v>2017</v>
      </c>
      <c r="E1841" s="1">
        <v>0</v>
      </c>
    </row>
    <row r="1842" spans="1:5" x14ac:dyDescent="0.35">
      <c r="A1842" s="1" t="s">
        <v>131</v>
      </c>
      <c r="B1842" s="1" t="s">
        <v>1</v>
      </c>
      <c r="C1842" s="1" t="s">
        <v>31</v>
      </c>
      <c r="D1842" s="2">
        <v>2008</v>
      </c>
      <c r="E1842" s="1">
        <v>0</v>
      </c>
    </row>
    <row r="1843" spans="1:5" x14ac:dyDescent="0.35">
      <c r="A1843" s="1" t="s">
        <v>131</v>
      </c>
      <c r="B1843" s="1" t="s">
        <v>1</v>
      </c>
      <c r="C1843" s="1" t="s">
        <v>31</v>
      </c>
      <c r="D1843" s="2">
        <v>2017</v>
      </c>
      <c r="E1843" s="1">
        <v>0</v>
      </c>
    </row>
    <row r="1844" spans="1:5" x14ac:dyDescent="0.35">
      <c r="A1844" s="1" t="s">
        <v>131</v>
      </c>
      <c r="B1844" s="1" t="s">
        <v>1</v>
      </c>
      <c r="C1844" s="1" t="s">
        <v>32</v>
      </c>
      <c r="D1844" s="2">
        <v>2008</v>
      </c>
      <c r="E1844" s="1">
        <v>0</v>
      </c>
    </row>
    <row r="1845" spans="1:5" x14ac:dyDescent="0.35">
      <c r="A1845" s="1" t="s">
        <v>131</v>
      </c>
      <c r="B1845" s="1" t="s">
        <v>1</v>
      </c>
      <c r="C1845" s="1" t="s">
        <v>32</v>
      </c>
      <c r="D1845" s="2">
        <v>2017</v>
      </c>
      <c r="E1845" s="1">
        <v>0</v>
      </c>
    </row>
    <row r="1846" spans="1:5" x14ac:dyDescent="0.35">
      <c r="A1846" s="1" t="s">
        <v>131</v>
      </c>
      <c r="B1846" s="1" t="s">
        <v>1</v>
      </c>
      <c r="C1846" s="1" t="s">
        <v>33</v>
      </c>
      <c r="D1846" s="2">
        <v>2008</v>
      </c>
      <c r="E1846" s="1">
        <v>0</v>
      </c>
    </row>
    <row r="1847" spans="1:5" x14ac:dyDescent="0.35">
      <c r="A1847" s="1" t="s">
        <v>131</v>
      </c>
      <c r="B1847" s="1" t="s">
        <v>1</v>
      </c>
      <c r="C1847" s="1" t="s">
        <v>33</v>
      </c>
      <c r="D1847" s="2">
        <v>2017</v>
      </c>
      <c r="E1847" s="1">
        <v>0</v>
      </c>
    </row>
    <row r="1848" spans="1:5" x14ac:dyDescent="0.35">
      <c r="A1848" s="1" t="s">
        <v>131</v>
      </c>
      <c r="B1848" s="1" t="s">
        <v>1</v>
      </c>
      <c r="C1848" s="1" t="s">
        <v>34</v>
      </c>
      <c r="D1848" s="2">
        <v>2008</v>
      </c>
      <c r="E1848" s="1">
        <v>0</v>
      </c>
    </row>
    <row r="1849" spans="1:5" x14ac:dyDescent="0.35">
      <c r="A1849" s="1" t="s">
        <v>131</v>
      </c>
      <c r="B1849" s="1" t="s">
        <v>1</v>
      </c>
      <c r="C1849" s="1" t="s">
        <v>34</v>
      </c>
      <c r="D1849" s="2">
        <v>2017</v>
      </c>
      <c r="E1849" s="1">
        <v>0</v>
      </c>
    </row>
    <row r="1850" spans="1:5" x14ac:dyDescent="0.35">
      <c r="A1850" s="1" t="s">
        <v>131</v>
      </c>
      <c r="B1850" s="1" t="s">
        <v>1</v>
      </c>
      <c r="C1850" s="1" t="s">
        <v>35</v>
      </c>
      <c r="D1850" s="2">
        <v>2008</v>
      </c>
      <c r="E1850" s="1">
        <v>0</v>
      </c>
    </row>
    <row r="1851" spans="1:5" x14ac:dyDescent="0.35">
      <c r="A1851" s="1" t="s">
        <v>131</v>
      </c>
      <c r="B1851" s="1" t="s">
        <v>1</v>
      </c>
      <c r="C1851" s="1" t="s">
        <v>35</v>
      </c>
      <c r="D1851" s="2">
        <v>2017</v>
      </c>
      <c r="E1851" s="1">
        <v>5</v>
      </c>
    </row>
    <row r="1852" spans="1:5" x14ac:dyDescent="0.35">
      <c r="A1852" s="1" t="s">
        <v>131</v>
      </c>
      <c r="B1852" s="1" t="s">
        <v>1</v>
      </c>
      <c r="C1852" s="1" t="s">
        <v>36</v>
      </c>
      <c r="D1852" s="2">
        <v>2008</v>
      </c>
      <c r="E1852" s="1">
        <v>0</v>
      </c>
    </row>
    <row r="1853" spans="1:5" x14ac:dyDescent="0.35">
      <c r="A1853" s="1" t="s">
        <v>131</v>
      </c>
      <c r="B1853" s="1" t="s">
        <v>1</v>
      </c>
      <c r="C1853" s="1" t="s">
        <v>36</v>
      </c>
      <c r="D1853" s="2">
        <v>2017</v>
      </c>
      <c r="E1853" s="1">
        <v>0</v>
      </c>
    </row>
    <row r="1854" spans="1:5" x14ac:dyDescent="0.35">
      <c r="A1854" s="1" t="s">
        <v>131</v>
      </c>
      <c r="B1854" s="1" t="s">
        <v>1</v>
      </c>
      <c r="C1854" s="1" t="s">
        <v>37</v>
      </c>
      <c r="D1854" s="2">
        <v>2008</v>
      </c>
      <c r="E1854" s="1">
        <v>0</v>
      </c>
    </row>
    <row r="1855" spans="1:5" x14ac:dyDescent="0.35">
      <c r="A1855" s="1" t="s">
        <v>131</v>
      </c>
      <c r="B1855" s="1" t="s">
        <v>1</v>
      </c>
      <c r="C1855" s="1" t="s">
        <v>37</v>
      </c>
      <c r="D1855" s="2">
        <v>2017</v>
      </c>
      <c r="E1855" s="1">
        <v>0</v>
      </c>
    </row>
    <row r="1856" spans="1:5" x14ac:dyDescent="0.35">
      <c r="A1856" s="1" t="s">
        <v>131</v>
      </c>
      <c r="B1856" s="1" t="s">
        <v>1</v>
      </c>
      <c r="C1856" s="1" t="s">
        <v>38</v>
      </c>
      <c r="D1856" s="2">
        <v>2008</v>
      </c>
      <c r="E1856" s="1">
        <v>0</v>
      </c>
    </row>
    <row r="1857" spans="1:5" x14ac:dyDescent="0.35">
      <c r="A1857" s="1" t="s">
        <v>131</v>
      </c>
      <c r="B1857" s="1" t="s">
        <v>1</v>
      </c>
      <c r="C1857" s="1" t="s">
        <v>38</v>
      </c>
      <c r="D1857" s="2">
        <v>2017</v>
      </c>
      <c r="E1857" s="1">
        <v>0</v>
      </c>
    </row>
    <row r="1858" spans="1:5" x14ac:dyDescent="0.35">
      <c r="A1858" s="1" t="s">
        <v>131</v>
      </c>
      <c r="B1858" s="1" t="s">
        <v>1</v>
      </c>
      <c r="C1858" s="1" t="s">
        <v>39</v>
      </c>
      <c r="D1858" s="2">
        <v>2008</v>
      </c>
      <c r="E1858" s="1">
        <v>0</v>
      </c>
    </row>
    <row r="1859" spans="1:5" x14ac:dyDescent="0.35">
      <c r="A1859" s="1" t="s">
        <v>131</v>
      </c>
      <c r="B1859" s="1" t="s">
        <v>1</v>
      </c>
      <c r="C1859" s="1" t="s">
        <v>39</v>
      </c>
      <c r="D1859" s="2">
        <v>2017</v>
      </c>
      <c r="E1859" s="1">
        <v>0</v>
      </c>
    </row>
    <row r="1860" spans="1:5" x14ac:dyDescent="0.35">
      <c r="A1860" s="1" t="s">
        <v>131</v>
      </c>
      <c r="B1860" s="1" t="s">
        <v>1</v>
      </c>
      <c r="C1860" s="1" t="s">
        <v>40</v>
      </c>
      <c r="D1860" s="2">
        <v>2008</v>
      </c>
      <c r="E1860" s="1">
        <v>0</v>
      </c>
    </row>
    <row r="1861" spans="1:5" x14ac:dyDescent="0.35">
      <c r="A1861" s="1" t="s">
        <v>131</v>
      </c>
      <c r="B1861" s="1" t="s">
        <v>1</v>
      </c>
      <c r="C1861" s="1" t="s">
        <v>40</v>
      </c>
      <c r="D1861" s="2">
        <v>2017</v>
      </c>
      <c r="E1861" s="1">
        <v>0</v>
      </c>
    </row>
    <row r="1862" spans="1:5" x14ac:dyDescent="0.35">
      <c r="A1862" s="1" t="s">
        <v>131</v>
      </c>
      <c r="B1862" s="1" t="s">
        <v>1</v>
      </c>
      <c r="C1862" s="1" t="s">
        <v>41</v>
      </c>
      <c r="D1862" s="2">
        <v>2008</v>
      </c>
      <c r="E1862" s="1">
        <v>0</v>
      </c>
    </row>
    <row r="1863" spans="1:5" x14ac:dyDescent="0.35">
      <c r="A1863" s="1" t="s">
        <v>131</v>
      </c>
      <c r="B1863" s="1" t="s">
        <v>1</v>
      </c>
      <c r="C1863" s="1" t="s">
        <v>41</v>
      </c>
      <c r="D1863" s="2">
        <v>2017</v>
      </c>
      <c r="E1863" s="1">
        <v>0</v>
      </c>
    </row>
    <row r="1864" spans="1:5" x14ac:dyDescent="0.35">
      <c r="A1864" s="1" t="s">
        <v>131</v>
      </c>
      <c r="B1864" s="1" t="s">
        <v>1</v>
      </c>
      <c r="C1864" s="1" t="s">
        <v>42</v>
      </c>
      <c r="D1864" s="2">
        <v>2008</v>
      </c>
      <c r="E1864" s="1">
        <v>0</v>
      </c>
    </row>
    <row r="1865" spans="1:5" x14ac:dyDescent="0.35">
      <c r="A1865" s="1" t="s">
        <v>131</v>
      </c>
      <c r="B1865" s="1" t="s">
        <v>1</v>
      </c>
      <c r="C1865" s="1" t="s">
        <v>42</v>
      </c>
      <c r="D1865" s="2">
        <v>2017</v>
      </c>
      <c r="E1865" s="1">
        <v>0</v>
      </c>
    </row>
    <row r="1866" spans="1:5" x14ac:dyDescent="0.35">
      <c r="A1866" s="1" t="s">
        <v>131</v>
      </c>
      <c r="B1866" s="1" t="s">
        <v>1</v>
      </c>
      <c r="C1866" s="1" t="s">
        <v>43</v>
      </c>
      <c r="D1866" s="2">
        <v>2008</v>
      </c>
      <c r="E1866" s="1">
        <v>0</v>
      </c>
    </row>
    <row r="1867" spans="1:5" x14ac:dyDescent="0.35">
      <c r="A1867" s="1" t="s">
        <v>131</v>
      </c>
      <c r="B1867" s="1" t="s">
        <v>1</v>
      </c>
      <c r="C1867" s="1" t="s">
        <v>43</v>
      </c>
      <c r="D1867" s="2">
        <v>2017</v>
      </c>
      <c r="E1867" s="1">
        <v>0</v>
      </c>
    </row>
    <row r="1868" spans="1:5" x14ac:dyDescent="0.35">
      <c r="A1868" s="1" t="s">
        <v>131</v>
      </c>
      <c r="B1868" s="1" t="s">
        <v>1</v>
      </c>
      <c r="C1868" s="1" t="s">
        <v>44</v>
      </c>
      <c r="D1868" s="2">
        <v>2008</v>
      </c>
      <c r="E1868" s="1">
        <v>0</v>
      </c>
    </row>
    <row r="1869" spans="1:5" x14ac:dyDescent="0.35">
      <c r="A1869" s="1" t="s">
        <v>131</v>
      </c>
      <c r="B1869" s="1" t="s">
        <v>1</v>
      </c>
      <c r="C1869" s="1" t="s">
        <v>44</v>
      </c>
      <c r="D1869" s="2">
        <v>2017</v>
      </c>
      <c r="E1869" s="1">
        <v>0</v>
      </c>
    </row>
    <row r="1870" spans="1:5" x14ac:dyDescent="0.35">
      <c r="A1870" s="1" t="s">
        <v>131</v>
      </c>
      <c r="B1870" s="1" t="s">
        <v>1</v>
      </c>
      <c r="C1870" s="1" t="s">
        <v>45</v>
      </c>
      <c r="D1870" s="2">
        <v>2008</v>
      </c>
      <c r="E1870" s="1">
        <v>0</v>
      </c>
    </row>
    <row r="1871" spans="1:5" x14ac:dyDescent="0.35">
      <c r="A1871" s="1" t="s">
        <v>131</v>
      </c>
      <c r="B1871" s="1" t="s">
        <v>1</v>
      </c>
      <c r="C1871" s="1" t="s">
        <v>45</v>
      </c>
      <c r="D1871" s="2">
        <v>2017</v>
      </c>
      <c r="E1871" s="1">
        <v>0</v>
      </c>
    </row>
    <row r="1872" spans="1:5" x14ac:dyDescent="0.35">
      <c r="A1872" s="1" t="s">
        <v>131</v>
      </c>
      <c r="B1872" s="1" t="s">
        <v>1</v>
      </c>
      <c r="C1872" s="1" t="s">
        <v>46</v>
      </c>
      <c r="D1872" s="2">
        <v>2008</v>
      </c>
      <c r="E1872" s="1">
        <v>0</v>
      </c>
    </row>
    <row r="1873" spans="1:5" x14ac:dyDescent="0.35">
      <c r="A1873" s="1" t="s">
        <v>131</v>
      </c>
      <c r="B1873" s="1" t="s">
        <v>1</v>
      </c>
      <c r="C1873" s="1" t="s">
        <v>46</v>
      </c>
      <c r="D1873" s="2">
        <v>2017</v>
      </c>
      <c r="E1873" s="1">
        <v>0</v>
      </c>
    </row>
    <row r="1874" spans="1:5" x14ac:dyDescent="0.35">
      <c r="A1874" s="1" t="s">
        <v>131</v>
      </c>
      <c r="B1874" s="1" t="s">
        <v>1</v>
      </c>
      <c r="C1874" s="1" t="s">
        <v>47</v>
      </c>
      <c r="D1874" s="2">
        <v>2008</v>
      </c>
      <c r="E1874" s="1">
        <v>0</v>
      </c>
    </row>
    <row r="1875" spans="1:5" x14ac:dyDescent="0.35">
      <c r="A1875" s="1" t="s">
        <v>131</v>
      </c>
      <c r="B1875" s="1" t="s">
        <v>1</v>
      </c>
      <c r="C1875" s="1" t="s">
        <v>47</v>
      </c>
      <c r="D1875" s="2">
        <v>2017</v>
      </c>
      <c r="E1875" s="1">
        <v>0</v>
      </c>
    </row>
    <row r="1876" spans="1:5" x14ac:dyDescent="0.35">
      <c r="A1876" s="1" t="s">
        <v>131</v>
      </c>
      <c r="B1876" s="1" t="s">
        <v>1</v>
      </c>
      <c r="C1876" s="1" t="s">
        <v>48</v>
      </c>
      <c r="D1876" s="2">
        <v>2008</v>
      </c>
      <c r="E1876" s="1">
        <v>0</v>
      </c>
    </row>
    <row r="1877" spans="1:5" x14ac:dyDescent="0.35">
      <c r="A1877" s="1" t="s">
        <v>131</v>
      </c>
      <c r="B1877" s="1" t="s">
        <v>1</v>
      </c>
      <c r="C1877" s="1" t="s">
        <v>48</v>
      </c>
      <c r="D1877" s="2">
        <v>2017</v>
      </c>
      <c r="E1877" s="1">
        <v>0</v>
      </c>
    </row>
    <row r="1878" spans="1:5" x14ac:dyDescent="0.35">
      <c r="A1878" s="1" t="s">
        <v>131</v>
      </c>
      <c r="B1878" s="1" t="s">
        <v>1</v>
      </c>
      <c r="C1878" s="1" t="s">
        <v>49</v>
      </c>
      <c r="D1878" s="2">
        <v>2008</v>
      </c>
      <c r="E1878" s="1">
        <v>0</v>
      </c>
    </row>
    <row r="1879" spans="1:5" x14ac:dyDescent="0.35">
      <c r="A1879" s="1" t="s">
        <v>131</v>
      </c>
      <c r="B1879" s="1" t="s">
        <v>1</v>
      </c>
      <c r="C1879" s="1" t="s">
        <v>49</v>
      </c>
      <c r="D1879" s="2">
        <v>2017</v>
      </c>
      <c r="E1879" s="1">
        <v>0</v>
      </c>
    </row>
    <row r="1880" spans="1:5" x14ac:dyDescent="0.35">
      <c r="A1880" s="1" t="s">
        <v>131</v>
      </c>
      <c r="B1880" s="1" t="s">
        <v>1</v>
      </c>
      <c r="C1880" s="1" t="s">
        <v>50</v>
      </c>
      <c r="D1880" s="2">
        <v>2008</v>
      </c>
      <c r="E1880" s="1">
        <v>0</v>
      </c>
    </row>
    <row r="1881" spans="1:5" x14ac:dyDescent="0.35">
      <c r="A1881" s="1" t="s">
        <v>131</v>
      </c>
      <c r="B1881" s="1" t="s">
        <v>1</v>
      </c>
      <c r="C1881" s="1" t="s">
        <v>50</v>
      </c>
      <c r="D1881" s="2">
        <v>2017</v>
      </c>
      <c r="E1881" s="1">
        <v>0</v>
      </c>
    </row>
    <row r="1882" spans="1:5" x14ac:dyDescent="0.35">
      <c r="A1882" s="1" t="s">
        <v>131</v>
      </c>
      <c r="B1882" s="1" t="s">
        <v>1</v>
      </c>
      <c r="C1882" s="1" t="s">
        <v>51</v>
      </c>
      <c r="D1882" s="2">
        <v>2008</v>
      </c>
      <c r="E1882" s="1">
        <v>0</v>
      </c>
    </row>
    <row r="1883" spans="1:5" x14ac:dyDescent="0.35">
      <c r="A1883" s="1" t="s">
        <v>131</v>
      </c>
      <c r="B1883" s="1" t="s">
        <v>1</v>
      </c>
      <c r="C1883" s="1" t="s">
        <v>51</v>
      </c>
      <c r="D1883" s="2">
        <v>2017</v>
      </c>
      <c r="E1883" s="1">
        <v>0</v>
      </c>
    </row>
    <row r="1884" spans="1:5" x14ac:dyDescent="0.35">
      <c r="A1884" s="1" t="s">
        <v>131</v>
      </c>
      <c r="B1884" s="1" t="s">
        <v>1</v>
      </c>
      <c r="C1884" s="1" t="s">
        <v>52</v>
      </c>
      <c r="D1884" s="2">
        <v>2008</v>
      </c>
      <c r="E1884" s="1">
        <v>0</v>
      </c>
    </row>
    <row r="1885" spans="1:5" x14ac:dyDescent="0.35">
      <c r="A1885" s="1" t="s">
        <v>131</v>
      </c>
      <c r="B1885" s="1" t="s">
        <v>1</v>
      </c>
      <c r="C1885" s="1" t="s">
        <v>52</v>
      </c>
      <c r="D1885" s="2">
        <v>2017</v>
      </c>
      <c r="E1885" s="1">
        <v>0</v>
      </c>
    </row>
    <row r="1886" spans="1:5" x14ac:dyDescent="0.35">
      <c r="A1886" s="1" t="s">
        <v>131</v>
      </c>
      <c r="B1886" s="1" t="s">
        <v>1</v>
      </c>
      <c r="C1886" s="1" t="s">
        <v>53</v>
      </c>
      <c r="D1886" s="2">
        <v>2008</v>
      </c>
      <c r="E1886" s="1">
        <v>0</v>
      </c>
    </row>
    <row r="1887" spans="1:5" x14ac:dyDescent="0.35">
      <c r="A1887" s="1" t="s">
        <v>131</v>
      </c>
      <c r="B1887" s="1" t="s">
        <v>1</v>
      </c>
      <c r="C1887" s="1" t="s">
        <v>53</v>
      </c>
      <c r="D1887" s="2">
        <v>2017</v>
      </c>
      <c r="E1887" s="1">
        <v>7</v>
      </c>
    </row>
    <row r="1888" spans="1:5" x14ac:dyDescent="0.35">
      <c r="A1888" s="1" t="s">
        <v>131</v>
      </c>
      <c r="B1888" s="1" t="s">
        <v>1</v>
      </c>
      <c r="C1888" s="1" t="s">
        <v>54</v>
      </c>
      <c r="D1888" s="2">
        <v>2008</v>
      </c>
      <c r="E1888" s="1">
        <v>0</v>
      </c>
    </row>
    <row r="1889" spans="1:5" x14ac:dyDescent="0.35">
      <c r="A1889" s="1" t="s">
        <v>131</v>
      </c>
      <c r="B1889" s="1" t="s">
        <v>1</v>
      </c>
      <c r="C1889" s="1" t="s">
        <v>54</v>
      </c>
      <c r="D1889" s="2">
        <v>2017</v>
      </c>
      <c r="E1889" s="1">
        <v>0</v>
      </c>
    </row>
    <row r="1890" spans="1:5" x14ac:dyDescent="0.35">
      <c r="A1890" s="1" t="s">
        <v>131</v>
      </c>
      <c r="B1890" s="1" t="s">
        <v>1</v>
      </c>
      <c r="C1890" s="1" t="s">
        <v>55</v>
      </c>
      <c r="D1890" s="2">
        <v>2008</v>
      </c>
      <c r="E1890" s="1">
        <v>0</v>
      </c>
    </row>
    <row r="1891" spans="1:5" x14ac:dyDescent="0.35">
      <c r="A1891" s="1" t="s">
        <v>131</v>
      </c>
      <c r="B1891" s="1" t="s">
        <v>1</v>
      </c>
      <c r="C1891" s="1" t="s">
        <v>55</v>
      </c>
      <c r="D1891" s="2">
        <v>2017</v>
      </c>
      <c r="E1891" s="1">
        <v>0</v>
      </c>
    </row>
    <row r="1892" spans="1:5" x14ac:dyDescent="0.35">
      <c r="A1892" s="1" t="s">
        <v>131</v>
      </c>
      <c r="B1892" s="1" t="s">
        <v>1</v>
      </c>
      <c r="C1892" s="1" t="s">
        <v>56</v>
      </c>
      <c r="D1892" s="2">
        <v>2008</v>
      </c>
      <c r="E1892" s="1">
        <v>0</v>
      </c>
    </row>
    <row r="1893" spans="1:5" x14ac:dyDescent="0.35">
      <c r="A1893" s="1" t="s">
        <v>131</v>
      </c>
      <c r="B1893" s="1" t="s">
        <v>1</v>
      </c>
      <c r="C1893" s="1" t="s">
        <v>56</v>
      </c>
      <c r="D1893" s="2">
        <v>2017</v>
      </c>
      <c r="E1893" s="1">
        <v>7</v>
      </c>
    </row>
    <row r="1894" spans="1:5" x14ac:dyDescent="0.35">
      <c r="A1894" s="1" t="s">
        <v>131</v>
      </c>
      <c r="B1894" s="1" t="s">
        <v>1</v>
      </c>
      <c r="C1894" s="1" t="s">
        <v>57</v>
      </c>
      <c r="D1894" s="2">
        <v>2008</v>
      </c>
      <c r="E1894" s="1">
        <v>0</v>
      </c>
    </row>
    <row r="1895" spans="1:5" x14ac:dyDescent="0.35">
      <c r="A1895" s="1" t="s">
        <v>131</v>
      </c>
      <c r="B1895" s="1" t="s">
        <v>1</v>
      </c>
      <c r="C1895" s="1" t="s">
        <v>57</v>
      </c>
      <c r="D1895" s="2">
        <v>2017</v>
      </c>
      <c r="E1895" s="1">
        <v>0</v>
      </c>
    </row>
    <row r="1896" spans="1:5" x14ac:dyDescent="0.35">
      <c r="A1896" s="1" t="s">
        <v>131</v>
      </c>
      <c r="B1896" s="1" t="s">
        <v>1</v>
      </c>
      <c r="C1896" s="1" t="s">
        <v>58</v>
      </c>
      <c r="D1896" s="2">
        <v>2008</v>
      </c>
      <c r="E1896" s="1">
        <v>0</v>
      </c>
    </row>
    <row r="1897" spans="1:5" x14ac:dyDescent="0.35">
      <c r="A1897" s="1" t="s">
        <v>131</v>
      </c>
      <c r="B1897" s="1" t="s">
        <v>1</v>
      </c>
      <c r="C1897" s="1" t="s">
        <v>58</v>
      </c>
      <c r="D1897" s="2">
        <v>2017</v>
      </c>
      <c r="E1897" s="1">
        <v>0</v>
      </c>
    </row>
    <row r="1898" spans="1:5" x14ac:dyDescent="0.35">
      <c r="A1898" s="1" t="s">
        <v>131</v>
      </c>
      <c r="B1898" s="1" t="s">
        <v>1</v>
      </c>
      <c r="C1898" s="1" t="s">
        <v>59</v>
      </c>
      <c r="D1898" s="2">
        <v>2008</v>
      </c>
      <c r="E1898" s="1">
        <v>0</v>
      </c>
    </row>
    <row r="1899" spans="1:5" x14ac:dyDescent="0.35">
      <c r="A1899" s="1" t="s">
        <v>131</v>
      </c>
      <c r="B1899" s="1" t="s">
        <v>1</v>
      </c>
      <c r="C1899" s="1" t="s">
        <v>59</v>
      </c>
      <c r="D1899" s="2">
        <v>2017</v>
      </c>
      <c r="E1899" s="1">
        <v>8</v>
      </c>
    </row>
    <row r="1900" spans="1:5" x14ac:dyDescent="0.35">
      <c r="A1900" s="1" t="s">
        <v>131</v>
      </c>
      <c r="B1900" s="1" t="s">
        <v>1</v>
      </c>
      <c r="C1900" s="1" t="s">
        <v>60</v>
      </c>
      <c r="D1900" s="2">
        <v>2008</v>
      </c>
      <c r="E1900" s="1">
        <v>0</v>
      </c>
    </row>
    <row r="1901" spans="1:5" x14ac:dyDescent="0.35">
      <c r="A1901" s="1" t="s">
        <v>131</v>
      </c>
      <c r="B1901" s="1" t="s">
        <v>1</v>
      </c>
      <c r="C1901" s="1" t="s">
        <v>60</v>
      </c>
      <c r="D1901" s="2">
        <v>2017</v>
      </c>
      <c r="E1901" s="1">
        <v>7</v>
      </c>
    </row>
    <row r="1902" spans="1:5" x14ac:dyDescent="0.35">
      <c r="A1902" s="1" t="s">
        <v>131</v>
      </c>
      <c r="B1902" s="1" t="s">
        <v>1</v>
      </c>
      <c r="C1902" s="1" t="s">
        <v>61</v>
      </c>
      <c r="D1902" s="2">
        <v>2008</v>
      </c>
      <c r="E1902" s="1">
        <v>0</v>
      </c>
    </row>
    <row r="1903" spans="1:5" x14ac:dyDescent="0.35">
      <c r="A1903" s="1" t="s">
        <v>131</v>
      </c>
      <c r="B1903" s="1" t="s">
        <v>1</v>
      </c>
      <c r="C1903" s="1" t="s">
        <v>61</v>
      </c>
      <c r="D1903" s="2">
        <v>2017</v>
      </c>
      <c r="E1903" s="1">
        <v>0</v>
      </c>
    </row>
    <row r="1904" spans="1:5" x14ac:dyDescent="0.35">
      <c r="A1904" s="1" t="s">
        <v>131</v>
      </c>
      <c r="B1904" s="1" t="s">
        <v>1</v>
      </c>
      <c r="C1904" s="1" t="s">
        <v>62</v>
      </c>
      <c r="D1904" s="2">
        <v>2008</v>
      </c>
      <c r="E1904" s="1">
        <v>0</v>
      </c>
    </row>
    <row r="1905" spans="1:5" x14ac:dyDescent="0.35">
      <c r="A1905" s="1" t="s">
        <v>131</v>
      </c>
      <c r="B1905" s="1" t="s">
        <v>1</v>
      </c>
      <c r="C1905" s="1" t="s">
        <v>62</v>
      </c>
      <c r="D1905" s="2">
        <v>2017</v>
      </c>
      <c r="E1905" s="1">
        <v>0</v>
      </c>
    </row>
    <row r="1906" spans="1:5" x14ac:dyDescent="0.35">
      <c r="A1906" s="1" t="s">
        <v>131</v>
      </c>
      <c r="B1906" s="1" t="s">
        <v>1</v>
      </c>
      <c r="C1906" s="1" t="s">
        <v>63</v>
      </c>
      <c r="D1906" s="2">
        <v>2008</v>
      </c>
      <c r="E1906" s="1">
        <v>0</v>
      </c>
    </row>
    <row r="1907" spans="1:5" x14ac:dyDescent="0.35">
      <c r="A1907" s="1" t="s">
        <v>131</v>
      </c>
      <c r="B1907" s="1" t="s">
        <v>1</v>
      </c>
      <c r="C1907" s="1" t="s">
        <v>63</v>
      </c>
      <c r="D1907" s="2">
        <v>2017</v>
      </c>
      <c r="E1907" s="1">
        <v>0</v>
      </c>
    </row>
    <row r="1908" spans="1:5" x14ac:dyDescent="0.35">
      <c r="A1908" s="1" t="s">
        <v>131</v>
      </c>
      <c r="B1908" s="1" t="s">
        <v>1</v>
      </c>
      <c r="C1908" s="1" t="s">
        <v>64</v>
      </c>
      <c r="D1908" s="2">
        <v>2008</v>
      </c>
      <c r="E1908" s="1">
        <v>0</v>
      </c>
    </row>
    <row r="1909" spans="1:5" x14ac:dyDescent="0.35">
      <c r="A1909" s="1" t="s">
        <v>131</v>
      </c>
      <c r="B1909" s="1" t="s">
        <v>1</v>
      </c>
      <c r="C1909" s="1" t="s">
        <v>64</v>
      </c>
      <c r="D1909" s="2">
        <v>2017</v>
      </c>
      <c r="E1909" s="1">
        <v>0</v>
      </c>
    </row>
    <row r="1910" spans="1:5" x14ac:dyDescent="0.35">
      <c r="A1910" s="1" t="s">
        <v>131</v>
      </c>
      <c r="B1910" s="1" t="s">
        <v>1</v>
      </c>
      <c r="C1910" s="1" t="s">
        <v>65</v>
      </c>
      <c r="D1910" s="2">
        <v>2008</v>
      </c>
      <c r="E1910" s="1">
        <v>0</v>
      </c>
    </row>
    <row r="1911" spans="1:5" x14ac:dyDescent="0.35">
      <c r="A1911" s="1" t="s">
        <v>131</v>
      </c>
      <c r="B1911" s="1" t="s">
        <v>1</v>
      </c>
      <c r="C1911" s="1" t="s">
        <v>65</v>
      </c>
      <c r="D1911" s="2">
        <v>2017</v>
      </c>
      <c r="E1911" s="1">
        <v>0</v>
      </c>
    </row>
    <row r="1912" spans="1:5" x14ac:dyDescent="0.35">
      <c r="A1912" s="1" t="s">
        <v>131</v>
      </c>
      <c r="B1912" s="1" t="s">
        <v>1</v>
      </c>
      <c r="C1912" s="1" t="s">
        <v>66</v>
      </c>
      <c r="D1912" s="2">
        <v>2008</v>
      </c>
      <c r="E1912" s="1">
        <v>0</v>
      </c>
    </row>
    <row r="1913" spans="1:5" x14ac:dyDescent="0.35">
      <c r="A1913" s="1" t="s">
        <v>131</v>
      </c>
      <c r="B1913" s="1" t="s">
        <v>1</v>
      </c>
      <c r="C1913" s="1" t="s">
        <v>66</v>
      </c>
      <c r="D1913" s="2">
        <v>2017</v>
      </c>
      <c r="E1913" s="1">
        <v>0</v>
      </c>
    </row>
    <row r="1914" spans="1:5" x14ac:dyDescent="0.35">
      <c r="A1914" s="1" t="s">
        <v>131</v>
      </c>
      <c r="B1914" s="1" t="s">
        <v>1</v>
      </c>
      <c r="C1914" s="1" t="s">
        <v>67</v>
      </c>
      <c r="D1914" s="2">
        <v>2008</v>
      </c>
      <c r="E1914" s="1">
        <v>0</v>
      </c>
    </row>
    <row r="1915" spans="1:5" x14ac:dyDescent="0.35">
      <c r="A1915" s="1" t="s">
        <v>131</v>
      </c>
      <c r="B1915" s="1" t="s">
        <v>1</v>
      </c>
      <c r="C1915" s="1" t="s">
        <v>67</v>
      </c>
      <c r="D1915" s="2">
        <v>2017</v>
      </c>
      <c r="E1915" s="1">
        <v>0</v>
      </c>
    </row>
    <row r="1916" spans="1:5" x14ac:dyDescent="0.35">
      <c r="A1916" s="1" t="s">
        <v>131</v>
      </c>
      <c r="B1916" s="1" t="s">
        <v>1</v>
      </c>
      <c r="C1916" s="1" t="s">
        <v>68</v>
      </c>
      <c r="D1916" s="2">
        <v>2008</v>
      </c>
      <c r="E1916" s="1">
        <v>0</v>
      </c>
    </row>
    <row r="1917" spans="1:5" x14ac:dyDescent="0.35">
      <c r="A1917" s="1" t="s">
        <v>131</v>
      </c>
      <c r="B1917" s="1" t="s">
        <v>1</v>
      </c>
      <c r="C1917" s="1" t="s">
        <v>68</v>
      </c>
      <c r="D1917" s="2">
        <v>2017</v>
      </c>
      <c r="E1917" s="1">
        <v>0</v>
      </c>
    </row>
    <row r="1918" spans="1:5" x14ac:dyDescent="0.35">
      <c r="A1918" s="1" t="s">
        <v>131</v>
      </c>
      <c r="B1918" s="1" t="s">
        <v>1</v>
      </c>
      <c r="C1918" s="1" t="s">
        <v>69</v>
      </c>
      <c r="D1918" s="2">
        <v>2008</v>
      </c>
      <c r="E1918" s="1">
        <v>0</v>
      </c>
    </row>
    <row r="1919" spans="1:5" x14ac:dyDescent="0.35">
      <c r="A1919" s="1" t="s">
        <v>131</v>
      </c>
      <c r="B1919" s="1" t="s">
        <v>1</v>
      </c>
      <c r="C1919" s="1" t="s">
        <v>69</v>
      </c>
      <c r="D1919" s="2">
        <v>2017</v>
      </c>
      <c r="E1919" s="1">
        <v>11</v>
      </c>
    </row>
    <row r="1920" spans="1:5" x14ac:dyDescent="0.35">
      <c r="A1920" s="1" t="s">
        <v>131</v>
      </c>
      <c r="B1920" s="1" t="s">
        <v>1</v>
      </c>
      <c r="C1920" s="1" t="s">
        <v>70</v>
      </c>
      <c r="D1920" s="2">
        <v>2008</v>
      </c>
      <c r="E1920" s="1">
        <v>0</v>
      </c>
    </row>
    <row r="1921" spans="1:5" x14ac:dyDescent="0.35">
      <c r="A1921" s="1" t="s">
        <v>131</v>
      </c>
      <c r="B1921" s="1" t="s">
        <v>1</v>
      </c>
      <c r="C1921" s="1" t="s">
        <v>70</v>
      </c>
      <c r="D1921" s="2">
        <v>2017</v>
      </c>
      <c r="E1921" s="1">
        <v>0</v>
      </c>
    </row>
    <row r="1922" spans="1:5" x14ac:dyDescent="0.35">
      <c r="A1922" s="1" t="s">
        <v>131</v>
      </c>
      <c r="B1922" s="1" t="s">
        <v>1</v>
      </c>
      <c r="C1922" s="1" t="s">
        <v>71</v>
      </c>
      <c r="D1922" s="2">
        <v>2008</v>
      </c>
      <c r="E1922" s="1">
        <v>0</v>
      </c>
    </row>
    <row r="1923" spans="1:5" x14ac:dyDescent="0.35">
      <c r="A1923" s="1" t="s">
        <v>131</v>
      </c>
      <c r="B1923" s="1" t="s">
        <v>1</v>
      </c>
      <c r="C1923" s="1" t="s">
        <v>71</v>
      </c>
      <c r="D1923" s="2">
        <v>2017</v>
      </c>
      <c r="E1923" s="1">
        <v>3</v>
      </c>
    </row>
    <row r="1924" spans="1:5" x14ac:dyDescent="0.35">
      <c r="A1924" s="1" t="s">
        <v>131</v>
      </c>
      <c r="B1924" s="1" t="s">
        <v>1</v>
      </c>
      <c r="C1924" s="1" t="s">
        <v>72</v>
      </c>
      <c r="D1924" s="2">
        <v>2008</v>
      </c>
      <c r="E1924" s="1">
        <v>0</v>
      </c>
    </row>
    <row r="1925" spans="1:5" x14ac:dyDescent="0.35">
      <c r="A1925" s="1" t="s">
        <v>131</v>
      </c>
      <c r="B1925" s="1" t="s">
        <v>1</v>
      </c>
      <c r="C1925" s="1" t="s">
        <v>72</v>
      </c>
      <c r="D1925" s="2">
        <v>2017</v>
      </c>
      <c r="E1925" s="1">
        <v>0</v>
      </c>
    </row>
    <row r="1926" spans="1:5" x14ac:dyDescent="0.35">
      <c r="A1926" s="1" t="s">
        <v>131</v>
      </c>
      <c r="B1926" s="1" t="s">
        <v>1</v>
      </c>
      <c r="C1926" s="1" t="s">
        <v>73</v>
      </c>
      <c r="D1926" s="2">
        <v>2008</v>
      </c>
      <c r="E1926" s="1">
        <v>0</v>
      </c>
    </row>
    <row r="1927" spans="1:5" x14ac:dyDescent="0.35">
      <c r="A1927" s="1" t="s">
        <v>131</v>
      </c>
      <c r="B1927" s="1" t="s">
        <v>1</v>
      </c>
      <c r="C1927" s="1" t="s">
        <v>73</v>
      </c>
      <c r="D1927" s="2">
        <v>2017</v>
      </c>
      <c r="E1927" s="1">
        <v>0</v>
      </c>
    </row>
    <row r="1928" spans="1:5" x14ac:dyDescent="0.35">
      <c r="A1928" s="1" t="s">
        <v>131</v>
      </c>
      <c r="B1928" s="1" t="s">
        <v>1</v>
      </c>
      <c r="C1928" s="1" t="s">
        <v>74</v>
      </c>
      <c r="D1928" s="2">
        <v>2008</v>
      </c>
      <c r="E1928" s="1">
        <v>0</v>
      </c>
    </row>
    <row r="1929" spans="1:5" x14ac:dyDescent="0.35">
      <c r="A1929" s="1" t="s">
        <v>131</v>
      </c>
      <c r="B1929" s="1" t="s">
        <v>1</v>
      </c>
      <c r="C1929" s="1" t="s">
        <v>74</v>
      </c>
      <c r="D1929" s="2">
        <v>2017</v>
      </c>
      <c r="E1929" s="1">
        <v>0</v>
      </c>
    </row>
    <row r="1930" spans="1:5" x14ac:dyDescent="0.35">
      <c r="A1930" s="1" t="s">
        <v>131</v>
      </c>
      <c r="B1930" s="1" t="s">
        <v>1</v>
      </c>
      <c r="C1930" s="1" t="s">
        <v>75</v>
      </c>
      <c r="D1930" s="2">
        <v>2008</v>
      </c>
      <c r="E1930" s="1">
        <v>0</v>
      </c>
    </row>
    <row r="1931" spans="1:5" x14ac:dyDescent="0.35">
      <c r="A1931" s="1" t="s">
        <v>131</v>
      </c>
      <c r="B1931" s="1" t="s">
        <v>1</v>
      </c>
      <c r="C1931" s="1" t="s">
        <v>75</v>
      </c>
      <c r="D1931" s="2">
        <v>2017</v>
      </c>
      <c r="E1931" s="1">
        <v>6</v>
      </c>
    </row>
    <row r="1932" spans="1:5" x14ac:dyDescent="0.35">
      <c r="A1932" s="1" t="s">
        <v>131</v>
      </c>
      <c r="B1932" s="1" t="s">
        <v>1</v>
      </c>
      <c r="C1932" s="1" t="s">
        <v>76</v>
      </c>
      <c r="D1932" s="2">
        <v>2008</v>
      </c>
      <c r="E1932" s="1">
        <v>0</v>
      </c>
    </row>
    <row r="1933" spans="1:5" x14ac:dyDescent="0.35">
      <c r="A1933" s="1" t="s">
        <v>131</v>
      </c>
      <c r="B1933" s="1" t="s">
        <v>1</v>
      </c>
      <c r="C1933" s="1" t="s">
        <v>76</v>
      </c>
      <c r="D1933" s="2">
        <v>2017</v>
      </c>
      <c r="E1933" s="1">
        <v>0</v>
      </c>
    </row>
    <row r="1934" spans="1:5" x14ac:dyDescent="0.35">
      <c r="A1934" s="1" t="s">
        <v>131</v>
      </c>
      <c r="B1934" s="1" t="s">
        <v>1</v>
      </c>
      <c r="C1934" s="1" t="s">
        <v>77</v>
      </c>
      <c r="D1934" s="2">
        <v>2008</v>
      </c>
      <c r="E1934" s="1">
        <v>0</v>
      </c>
    </row>
    <row r="1935" spans="1:5" x14ac:dyDescent="0.35">
      <c r="A1935" s="1" t="s">
        <v>131</v>
      </c>
      <c r="B1935" s="1" t="s">
        <v>1</v>
      </c>
      <c r="C1935" s="1" t="s">
        <v>77</v>
      </c>
      <c r="D1935" s="2">
        <v>2017</v>
      </c>
      <c r="E1935" s="1">
        <v>0</v>
      </c>
    </row>
    <row r="1936" spans="1:5" x14ac:dyDescent="0.35">
      <c r="A1936" s="1" t="s">
        <v>131</v>
      </c>
      <c r="B1936" s="1" t="s">
        <v>1</v>
      </c>
      <c r="C1936" s="1" t="s">
        <v>78</v>
      </c>
      <c r="D1936" s="2">
        <v>2008</v>
      </c>
      <c r="E1936" s="1">
        <v>0</v>
      </c>
    </row>
    <row r="1937" spans="1:5" x14ac:dyDescent="0.35">
      <c r="A1937" s="1" t="s">
        <v>131</v>
      </c>
      <c r="B1937" s="1" t="s">
        <v>1</v>
      </c>
      <c r="C1937" s="1" t="s">
        <v>78</v>
      </c>
      <c r="D1937" s="2">
        <v>2017</v>
      </c>
      <c r="E1937" s="1">
        <v>4</v>
      </c>
    </row>
    <row r="1938" spans="1:5" x14ac:dyDescent="0.35">
      <c r="A1938" s="1" t="s">
        <v>131</v>
      </c>
      <c r="B1938" s="1" t="s">
        <v>1</v>
      </c>
      <c r="C1938" s="1" t="s">
        <v>79</v>
      </c>
      <c r="D1938" s="2">
        <v>2008</v>
      </c>
      <c r="E1938" s="1">
        <v>0</v>
      </c>
    </row>
    <row r="1939" spans="1:5" x14ac:dyDescent="0.35">
      <c r="A1939" s="1" t="s">
        <v>131</v>
      </c>
      <c r="B1939" s="1" t="s">
        <v>1</v>
      </c>
      <c r="C1939" s="1" t="s">
        <v>79</v>
      </c>
      <c r="D1939" s="2">
        <v>2017</v>
      </c>
      <c r="E1939" s="1">
        <v>0</v>
      </c>
    </row>
    <row r="1940" spans="1:5" x14ac:dyDescent="0.35">
      <c r="A1940" s="1" t="s">
        <v>131</v>
      </c>
      <c r="B1940" s="1" t="s">
        <v>1</v>
      </c>
      <c r="C1940" s="1" t="s">
        <v>80</v>
      </c>
      <c r="D1940" s="2">
        <v>2008</v>
      </c>
      <c r="E1940" s="1">
        <v>0</v>
      </c>
    </row>
    <row r="1941" spans="1:5" x14ac:dyDescent="0.35">
      <c r="A1941" s="1" t="s">
        <v>131</v>
      </c>
      <c r="B1941" s="1" t="s">
        <v>1</v>
      </c>
      <c r="C1941" s="1" t="s">
        <v>80</v>
      </c>
      <c r="D1941" s="2">
        <v>2017</v>
      </c>
      <c r="E1941" s="1">
        <v>0</v>
      </c>
    </row>
    <row r="1942" spans="1:5" x14ac:dyDescent="0.35">
      <c r="A1942" s="1" t="s">
        <v>131</v>
      </c>
      <c r="B1942" s="1" t="s">
        <v>1</v>
      </c>
      <c r="C1942" s="1" t="s">
        <v>81</v>
      </c>
      <c r="D1942" s="2">
        <v>2008</v>
      </c>
      <c r="E1942" s="1">
        <v>0</v>
      </c>
    </row>
    <row r="1943" spans="1:5" x14ac:dyDescent="0.35">
      <c r="A1943" s="1" t="s">
        <v>131</v>
      </c>
      <c r="B1943" s="1" t="s">
        <v>1</v>
      </c>
      <c r="C1943" s="1" t="s">
        <v>81</v>
      </c>
      <c r="D1943" s="2">
        <v>2017</v>
      </c>
      <c r="E1943" s="1">
        <v>9</v>
      </c>
    </row>
    <row r="1944" spans="1:5" x14ac:dyDescent="0.35">
      <c r="A1944" s="1" t="s">
        <v>131</v>
      </c>
      <c r="B1944" s="1" t="s">
        <v>1</v>
      </c>
      <c r="C1944" s="1" t="s">
        <v>82</v>
      </c>
      <c r="D1944" s="2">
        <v>2008</v>
      </c>
      <c r="E1944" s="1">
        <v>0</v>
      </c>
    </row>
    <row r="1945" spans="1:5" x14ac:dyDescent="0.35">
      <c r="A1945" s="1" t="s">
        <v>131</v>
      </c>
      <c r="B1945" s="1" t="s">
        <v>1</v>
      </c>
      <c r="C1945" s="1" t="s">
        <v>82</v>
      </c>
      <c r="D1945" s="2">
        <v>2017</v>
      </c>
      <c r="E1945" s="1">
        <v>8</v>
      </c>
    </row>
    <row r="1946" spans="1:5" x14ac:dyDescent="0.35">
      <c r="A1946" s="1" t="s">
        <v>131</v>
      </c>
      <c r="B1946" s="1" t="s">
        <v>1</v>
      </c>
      <c r="C1946" s="1" t="s">
        <v>83</v>
      </c>
      <c r="D1946" s="2">
        <v>2008</v>
      </c>
      <c r="E1946" s="1">
        <v>0</v>
      </c>
    </row>
    <row r="1947" spans="1:5" x14ac:dyDescent="0.35">
      <c r="A1947" s="1" t="s">
        <v>131</v>
      </c>
      <c r="B1947" s="1" t="s">
        <v>1</v>
      </c>
      <c r="C1947" s="1" t="s">
        <v>83</v>
      </c>
      <c r="D1947" s="2">
        <v>2017</v>
      </c>
      <c r="E1947" s="1">
        <v>0</v>
      </c>
    </row>
    <row r="1948" spans="1:5" x14ac:dyDescent="0.35">
      <c r="A1948" s="1" t="s">
        <v>131</v>
      </c>
      <c r="B1948" s="1" t="s">
        <v>1</v>
      </c>
      <c r="C1948" s="1" t="s">
        <v>84</v>
      </c>
      <c r="D1948" s="2">
        <v>2008</v>
      </c>
      <c r="E1948" s="1">
        <v>0</v>
      </c>
    </row>
    <row r="1949" spans="1:5" x14ac:dyDescent="0.35">
      <c r="A1949" s="1" t="s">
        <v>131</v>
      </c>
      <c r="B1949" s="1" t="s">
        <v>1</v>
      </c>
      <c r="C1949" s="1" t="s">
        <v>84</v>
      </c>
      <c r="D1949" s="2">
        <v>2017</v>
      </c>
      <c r="E1949" s="1">
        <v>12</v>
      </c>
    </row>
    <row r="1950" spans="1:5" x14ac:dyDescent="0.35">
      <c r="A1950" s="1" t="s">
        <v>131</v>
      </c>
      <c r="B1950" s="1" t="s">
        <v>1</v>
      </c>
      <c r="C1950" s="1" t="s">
        <v>85</v>
      </c>
      <c r="D1950" s="2">
        <v>2008</v>
      </c>
      <c r="E1950" s="1">
        <v>0</v>
      </c>
    </row>
    <row r="1951" spans="1:5" x14ac:dyDescent="0.35">
      <c r="A1951" s="1" t="s">
        <v>131</v>
      </c>
      <c r="B1951" s="1" t="s">
        <v>1</v>
      </c>
      <c r="C1951" s="1" t="s">
        <v>85</v>
      </c>
      <c r="D1951" s="2">
        <v>2017</v>
      </c>
      <c r="E1951" s="1">
        <v>0</v>
      </c>
    </row>
    <row r="1952" spans="1:5" x14ac:dyDescent="0.35">
      <c r="A1952" s="1" t="s">
        <v>131</v>
      </c>
      <c r="B1952" s="1" t="s">
        <v>1</v>
      </c>
      <c r="C1952" s="1" t="s">
        <v>86</v>
      </c>
      <c r="D1952" s="2">
        <v>2008</v>
      </c>
      <c r="E1952" s="1">
        <v>0</v>
      </c>
    </row>
    <row r="1953" spans="1:5" x14ac:dyDescent="0.35">
      <c r="A1953" s="1" t="s">
        <v>131</v>
      </c>
      <c r="B1953" s="1" t="s">
        <v>1</v>
      </c>
      <c r="C1953" s="1" t="s">
        <v>86</v>
      </c>
      <c r="D1953" s="2">
        <v>2017</v>
      </c>
      <c r="E1953" s="1">
        <v>17</v>
      </c>
    </row>
    <row r="1954" spans="1:5" x14ac:dyDescent="0.35">
      <c r="A1954" s="1" t="s">
        <v>131</v>
      </c>
      <c r="B1954" s="1" t="s">
        <v>1</v>
      </c>
      <c r="C1954" s="1" t="s">
        <v>87</v>
      </c>
      <c r="D1954" s="2">
        <v>2008</v>
      </c>
      <c r="E1954" s="1">
        <v>0</v>
      </c>
    </row>
    <row r="1955" spans="1:5" x14ac:dyDescent="0.35">
      <c r="A1955" s="1" t="s">
        <v>131</v>
      </c>
      <c r="B1955" s="1" t="s">
        <v>1</v>
      </c>
      <c r="C1955" s="1" t="s">
        <v>87</v>
      </c>
      <c r="D1955" s="2">
        <v>2017</v>
      </c>
      <c r="E1955" s="1">
        <v>0</v>
      </c>
    </row>
    <row r="1956" spans="1:5" x14ac:dyDescent="0.35">
      <c r="A1956" s="1" t="s">
        <v>131</v>
      </c>
      <c r="B1956" s="1" t="s">
        <v>1</v>
      </c>
      <c r="C1956" s="1" t="s">
        <v>88</v>
      </c>
      <c r="D1956" s="2">
        <v>2008</v>
      </c>
      <c r="E1956" s="1">
        <v>0</v>
      </c>
    </row>
    <row r="1957" spans="1:5" x14ac:dyDescent="0.35">
      <c r="A1957" s="1" t="s">
        <v>131</v>
      </c>
      <c r="B1957" s="1" t="s">
        <v>1</v>
      </c>
      <c r="C1957" s="1" t="s">
        <v>88</v>
      </c>
      <c r="D1957" s="2">
        <v>2017</v>
      </c>
      <c r="E1957" s="1">
        <v>0</v>
      </c>
    </row>
    <row r="1958" spans="1:5" x14ac:dyDescent="0.35">
      <c r="A1958" s="1" t="s">
        <v>131</v>
      </c>
      <c r="B1958" s="1" t="s">
        <v>1</v>
      </c>
      <c r="C1958" s="1" t="s">
        <v>89</v>
      </c>
      <c r="D1958" s="2">
        <v>2008</v>
      </c>
      <c r="E1958" s="1">
        <v>0</v>
      </c>
    </row>
    <row r="1959" spans="1:5" x14ac:dyDescent="0.35">
      <c r="A1959" s="1" t="s">
        <v>131</v>
      </c>
      <c r="B1959" s="1" t="s">
        <v>1</v>
      </c>
      <c r="C1959" s="1" t="s">
        <v>89</v>
      </c>
      <c r="D1959" s="2">
        <v>2017</v>
      </c>
      <c r="E1959" s="1">
        <v>32</v>
      </c>
    </row>
    <row r="1960" spans="1:5" x14ac:dyDescent="0.35">
      <c r="A1960" s="1" t="s">
        <v>131</v>
      </c>
      <c r="B1960" s="1" t="s">
        <v>1</v>
      </c>
      <c r="C1960" s="1" t="s">
        <v>90</v>
      </c>
      <c r="D1960" s="2">
        <v>2008</v>
      </c>
      <c r="E1960" s="1">
        <v>0</v>
      </c>
    </row>
    <row r="1961" spans="1:5" x14ac:dyDescent="0.35">
      <c r="A1961" s="1" t="s">
        <v>131</v>
      </c>
      <c r="B1961" s="1" t="s">
        <v>1</v>
      </c>
      <c r="C1961" s="1" t="s">
        <v>90</v>
      </c>
      <c r="D1961" s="2">
        <v>2017</v>
      </c>
      <c r="E1961" s="1">
        <v>0</v>
      </c>
    </row>
    <row r="1962" spans="1:5" x14ac:dyDescent="0.35">
      <c r="A1962" s="1" t="s">
        <v>131</v>
      </c>
      <c r="B1962" s="1" t="s">
        <v>1</v>
      </c>
      <c r="C1962" s="1" t="s">
        <v>91</v>
      </c>
      <c r="D1962" s="2">
        <v>2008</v>
      </c>
      <c r="E1962" s="1">
        <v>0</v>
      </c>
    </row>
    <row r="1963" spans="1:5" x14ac:dyDescent="0.35">
      <c r="A1963" s="1" t="s">
        <v>131</v>
      </c>
      <c r="B1963" s="1" t="s">
        <v>1</v>
      </c>
      <c r="C1963" s="1" t="s">
        <v>91</v>
      </c>
      <c r="D1963" s="2">
        <v>2017</v>
      </c>
      <c r="E1963" s="1">
        <v>0</v>
      </c>
    </row>
    <row r="1964" spans="1:5" x14ac:dyDescent="0.35">
      <c r="A1964" s="1" t="s">
        <v>131</v>
      </c>
      <c r="B1964" s="1" t="s">
        <v>1</v>
      </c>
      <c r="C1964" s="1" t="s">
        <v>92</v>
      </c>
      <c r="D1964" s="2">
        <v>2008</v>
      </c>
      <c r="E1964" s="1">
        <v>0</v>
      </c>
    </row>
    <row r="1965" spans="1:5" x14ac:dyDescent="0.35">
      <c r="A1965" s="1" t="s">
        <v>131</v>
      </c>
      <c r="B1965" s="1" t="s">
        <v>1</v>
      </c>
      <c r="C1965" s="1" t="s">
        <v>92</v>
      </c>
      <c r="D1965" s="2">
        <v>2017</v>
      </c>
      <c r="E1965" s="1">
        <v>0</v>
      </c>
    </row>
    <row r="1966" spans="1:5" x14ac:dyDescent="0.35">
      <c r="A1966" s="1" t="s">
        <v>131</v>
      </c>
      <c r="B1966" s="1" t="s">
        <v>1</v>
      </c>
      <c r="C1966" s="1" t="s">
        <v>93</v>
      </c>
      <c r="D1966" s="2">
        <v>2008</v>
      </c>
      <c r="E1966" s="1">
        <v>0</v>
      </c>
    </row>
    <row r="1967" spans="1:5" x14ac:dyDescent="0.35">
      <c r="A1967" s="1" t="s">
        <v>131</v>
      </c>
      <c r="B1967" s="1" t="s">
        <v>1</v>
      </c>
      <c r="C1967" s="1" t="s">
        <v>93</v>
      </c>
      <c r="D1967" s="2">
        <v>2017</v>
      </c>
      <c r="E1967" s="1">
        <v>0</v>
      </c>
    </row>
    <row r="1968" spans="1:5" x14ac:dyDescent="0.35">
      <c r="A1968" s="1" t="s">
        <v>131</v>
      </c>
      <c r="B1968" s="1" t="s">
        <v>1</v>
      </c>
      <c r="C1968" s="1" t="s">
        <v>94</v>
      </c>
      <c r="D1968" s="2">
        <v>2008</v>
      </c>
      <c r="E1968" s="1">
        <v>0</v>
      </c>
    </row>
    <row r="1969" spans="1:5" x14ac:dyDescent="0.35">
      <c r="A1969" s="1" t="s">
        <v>131</v>
      </c>
      <c r="B1969" s="1" t="s">
        <v>1</v>
      </c>
      <c r="C1969" s="1" t="s">
        <v>94</v>
      </c>
      <c r="D1969" s="2">
        <v>2017</v>
      </c>
      <c r="E1969" s="1">
        <v>0</v>
      </c>
    </row>
    <row r="1970" spans="1:5" x14ac:dyDescent="0.35">
      <c r="A1970" s="1" t="s">
        <v>131</v>
      </c>
      <c r="B1970" s="1" t="s">
        <v>1</v>
      </c>
      <c r="C1970" s="1" t="s">
        <v>95</v>
      </c>
      <c r="D1970" s="2">
        <v>2008</v>
      </c>
      <c r="E1970" s="1">
        <v>0</v>
      </c>
    </row>
    <row r="1971" spans="1:5" x14ac:dyDescent="0.35">
      <c r="A1971" s="1" t="s">
        <v>131</v>
      </c>
      <c r="B1971" s="1" t="s">
        <v>1</v>
      </c>
      <c r="C1971" s="1" t="s">
        <v>95</v>
      </c>
      <c r="D1971" s="2">
        <v>2017</v>
      </c>
      <c r="E1971" s="1">
        <v>6</v>
      </c>
    </row>
    <row r="1972" spans="1:5" x14ac:dyDescent="0.35">
      <c r="A1972" s="1" t="s">
        <v>131</v>
      </c>
      <c r="B1972" s="1" t="s">
        <v>1</v>
      </c>
      <c r="C1972" s="1" t="s">
        <v>96</v>
      </c>
      <c r="D1972" s="2">
        <v>2008</v>
      </c>
      <c r="E1972" s="1">
        <v>0</v>
      </c>
    </row>
    <row r="1973" spans="1:5" x14ac:dyDescent="0.35">
      <c r="A1973" s="1" t="s">
        <v>131</v>
      </c>
      <c r="B1973" s="1" t="s">
        <v>1</v>
      </c>
      <c r="C1973" s="1" t="s">
        <v>96</v>
      </c>
      <c r="D1973" s="2">
        <v>2017</v>
      </c>
      <c r="E1973" s="1">
        <v>0</v>
      </c>
    </row>
    <row r="1974" spans="1:5" x14ac:dyDescent="0.35">
      <c r="A1974" s="1" t="s">
        <v>131</v>
      </c>
      <c r="B1974" s="1" t="s">
        <v>1</v>
      </c>
      <c r="C1974" s="1" t="s">
        <v>97</v>
      </c>
      <c r="D1974" s="2">
        <v>2008</v>
      </c>
      <c r="E1974" s="1">
        <v>0</v>
      </c>
    </row>
    <row r="1975" spans="1:5" x14ac:dyDescent="0.35">
      <c r="A1975" s="1" t="s">
        <v>131</v>
      </c>
      <c r="B1975" s="1" t="s">
        <v>1</v>
      </c>
      <c r="C1975" s="1" t="s">
        <v>97</v>
      </c>
      <c r="D1975" s="2">
        <v>2017</v>
      </c>
      <c r="E1975" s="1">
        <v>0</v>
      </c>
    </row>
    <row r="1976" spans="1:5" x14ac:dyDescent="0.35">
      <c r="A1976" s="1" t="s">
        <v>131</v>
      </c>
      <c r="B1976" s="1" t="s">
        <v>1</v>
      </c>
      <c r="C1976" s="1" t="s">
        <v>98</v>
      </c>
      <c r="D1976" s="2">
        <v>2008</v>
      </c>
      <c r="E1976" s="1">
        <v>0</v>
      </c>
    </row>
    <row r="1977" spans="1:5" x14ac:dyDescent="0.35">
      <c r="A1977" s="1" t="s">
        <v>131</v>
      </c>
      <c r="B1977" s="1" t="s">
        <v>1</v>
      </c>
      <c r="C1977" s="1" t="s">
        <v>98</v>
      </c>
      <c r="D1977" s="2">
        <v>2017</v>
      </c>
      <c r="E1977" s="1">
        <v>4</v>
      </c>
    </row>
    <row r="1978" spans="1:5" x14ac:dyDescent="0.35">
      <c r="A1978" s="1" t="s">
        <v>131</v>
      </c>
      <c r="B1978" s="1" t="s">
        <v>1</v>
      </c>
      <c r="C1978" s="1" t="s">
        <v>99</v>
      </c>
      <c r="D1978" s="2">
        <v>2008</v>
      </c>
      <c r="E1978" s="1">
        <v>0</v>
      </c>
    </row>
    <row r="1979" spans="1:5" x14ac:dyDescent="0.35">
      <c r="A1979" s="1" t="s">
        <v>131</v>
      </c>
      <c r="B1979" s="1" t="s">
        <v>1</v>
      </c>
      <c r="C1979" s="1" t="s">
        <v>99</v>
      </c>
      <c r="D1979" s="2">
        <v>2017</v>
      </c>
      <c r="E1979" s="1">
        <v>5</v>
      </c>
    </row>
    <row r="1980" spans="1:5" x14ac:dyDescent="0.35">
      <c r="A1980" s="1" t="s">
        <v>131</v>
      </c>
      <c r="B1980" s="1" t="s">
        <v>1</v>
      </c>
      <c r="C1980" s="1" t="s">
        <v>100</v>
      </c>
      <c r="D1980" s="2">
        <v>2008</v>
      </c>
      <c r="E1980" s="1">
        <v>0</v>
      </c>
    </row>
    <row r="1981" spans="1:5" x14ac:dyDescent="0.35">
      <c r="A1981" s="1" t="s">
        <v>131</v>
      </c>
      <c r="B1981" s="1" t="s">
        <v>1</v>
      </c>
      <c r="C1981" s="1" t="s">
        <v>100</v>
      </c>
      <c r="D1981" s="2">
        <v>2017</v>
      </c>
      <c r="E1981" s="1">
        <v>10</v>
      </c>
    </row>
    <row r="1982" spans="1:5" x14ac:dyDescent="0.35">
      <c r="A1982" s="1" t="s">
        <v>131</v>
      </c>
      <c r="B1982" s="1" t="s">
        <v>101</v>
      </c>
      <c r="C1982" s="1" t="s">
        <v>2</v>
      </c>
      <c r="D1982" s="2">
        <v>2008</v>
      </c>
      <c r="E1982" s="1">
        <v>0</v>
      </c>
    </row>
    <row r="1983" spans="1:5" x14ac:dyDescent="0.35">
      <c r="A1983" s="1" t="s">
        <v>131</v>
      </c>
      <c r="B1983" s="1" t="s">
        <v>101</v>
      </c>
      <c r="C1983" s="1" t="s">
        <v>2</v>
      </c>
      <c r="D1983" s="2">
        <v>2017</v>
      </c>
      <c r="E1983" s="1">
        <v>200</v>
      </c>
    </row>
    <row r="1984" spans="1:5" x14ac:dyDescent="0.35">
      <c r="A1984" s="1" t="s">
        <v>131</v>
      </c>
      <c r="B1984" s="1" t="s">
        <v>101</v>
      </c>
      <c r="C1984" s="1" t="s">
        <v>3</v>
      </c>
      <c r="D1984" s="2">
        <v>2008</v>
      </c>
      <c r="E1984" s="1">
        <v>0</v>
      </c>
    </row>
    <row r="1985" spans="1:5" x14ac:dyDescent="0.35">
      <c r="A1985" s="1" t="s">
        <v>131</v>
      </c>
      <c r="B1985" s="1" t="s">
        <v>101</v>
      </c>
      <c r="C1985" s="1" t="s">
        <v>3</v>
      </c>
      <c r="D1985" s="2">
        <v>2017</v>
      </c>
      <c r="E1985" s="1">
        <v>9</v>
      </c>
    </row>
    <row r="1986" spans="1:5" x14ac:dyDescent="0.35">
      <c r="A1986" s="1" t="s">
        <v>131</v>
      </c>
      <c r="B1986" s="1" t="s">
        <v>101</v>
      </c>
      <c r="C1986" s="1" t="s">
        <v>4</v>
      </c>
      <c r="D1986" s="2">
        <v>2008</v>
      </c>
      <c r="E1986" s="1">
        <v>0</v>
      </c>
    </row>
    <row r="1987" spans="1:5" x14ac:dyDescent="0.35">
      <c r="A1987" s="1" t="s">
        <v>131</v>
      </c>
      <c r="B1987" s="1" t="s">
        <v>101</v>
      </c>
      <c r="C1987" s="1" t="s">
        <v>4</v>
      </c>
      <c r="D1987" s="2">
        <v>2017</v>
      </c>
      <c r="E1987" s="1">
        <v>0</v>
      </c>
    </row>
    <row r="1988" spans="1:5" x14ac:dyDescent="0.35">
      <c r="A1988" s="1" t="s">
        <v>131</v>
      </c>
      <c r="B1988" s="1" t="s">
        <v>101</v>
      </c>
      <c r="C1988" s="1" t="s">
        <v>5</v>
      </c>
      <c r="D1988" s="2">
        <v>2008</v>
      </c>
      <c r="E1988" s="1">
        <v>0</v>
      </c>
    </row>
    <row r="1989" spans="1:5" x14ac:dyDescent="0.35">
      <c r="A1989" s="1" t="s">
        <v>131</v>
      </c>
      <c r="B1989" s="1" t="s">
        <v>101</v>
      </c>
      <c r="C1989" s="1" t="s">
        <v>5</v>
      </c>
      <c r="D1989" s="2">
        <v>2017</v>
      </c>
      <c r="E1989" s="1">
        <v>0</v>
      </c>
    </row>
    <row r="1990" spans="1:5" x14ac:dyDescent="0.35">
      <c r="A1990" s="1" t="s">
        <v>131</v>
      </c>
      <c r="B1990" s="1" t="s">
        <v>101</v>
      </c>
      <c r="C1990" s="1" t="s">
        <v>6</v>
      </c>
      <c r="D1990" s="2">
        <v>2008</v>
      </c>
      <c r="E1990" s="1">
        <v>0</v>
      </c>
    </row>
    <row r="1991" spans="1:5" x14ac:dyDescent="0.35">
      <c r="A1991" s="1" t="s">
        <v>131</v>
      </c>
      <c r="B1991" s="1" t="s">
        <v>101</v>
      </c>
      <c r="C1991" s="1" t="s">
        <v>6</v>
      </c>
      <c r="D1991" s="2">
        <v>2017</v>
      </c>
      <c r="E1991" s="1">
        <v>0</v>
      </c>
    </row>
    <row r="1992" spans="1:5" x14ac:dyDescent="0.35">
      <c r="A1992" s="1" t="s">
        <v>131</v>
      </c>
      <c r="B1992" s="1" t="s">
        <v>101</v>
      </c>
      <c r="C1992" s="1" t="s">
        <v>7</v>
      </c>
      <c r="D1992" s="2">
        <v>2008</v>
      </c>
      <c r="E1992" s="1">
        <v>0</v>
      </c>
    </row>
    <row r="1993" spans="1:5" x14ac:dyDescent="0.35">
      <c r="A1993" s="1" t="s">
        <v>131</v>
      </c>
      <c r="B1993" s="1" t="s">
        <v>101</v>
      </c>
      <c r="C1993" s="1" t="s">
        <v>7</v>
      </c>
      <c r="D1993" s="2">
        <v>2017</v>
      </c>
      <c r="E1993" s="1">
        <v>0</v>
      </c>
    </row>
    <row r="1994" spans="1:5" x14ac:dyDescent="0.35">
      <c r="A1994" s="1" t="s">
        <v>131</v>
      </c>
      <c r="B1994" s="1" t="s">
        <v>101</v>
      </c>
      <c r="C1994" s="1" t="s">
        <v>8</v>
      </c>
      <c r="D1994" s="2">
        <v>2008</v>
      </c>
      <c r="E1994" s="1">
        <v>0</v>
      </c>
    </row>
    <row r="1995" spans="1:5" x14ac:dyDescent="0.35">
      <c r="A1995" s="1" t="s">
        <v>131</v>
      </c>
      <c r="B1995" s="1" t="s">
        <v>101</v>
      </c>
      <c r="C1995" s="1" t="s">
        <v>8</v>
      </c>
      <c r="D1995" s="2">
        <v>2017</v>
      </c>
      <c r="E1995" s="1">
        <v>0</v>
      </c>
    </row>
    <row r="1996" spans="1:5" x14ac:dyDescent="0.35">
      <c r="A1996" s="1" t="s">
        <v>131</v>
      </c>
      <c r="B1996" s="1" t="s">
        <v>101</v>
      </c>
      <c r="C1996" s="1" t="s">
        <v>9</v>
      </c>
      <c r="D1996" s="2">
        <v>2008</v>
      </c>
      <c r="E1996" s="1">
        <v>0</v>
      </c>
    </row>
    <row r="1997" spans="1:5" x14ac:dyDescent="0.35">
      <c r="A1997" s="1" t="s">
        <v>131</v>
      </c>
      <c r="B1997" s="1" t="s">
        <v>101</v>
      </c>
      <c r="C1997" s="1" t="s">
        <v>9</v>
      </c>
      <c r="D1997" s="2">
        <v>2017</v>
      </c>
      <c r="E1997" s="1">
        <v>0</v>
      </c>
    </row>
    <row r="1998" spans="1:5" x14ac:dyDescent="0.35">
      <c r="A1998" s="1" t="s">
        <v>131</v>
      </c>
      <c r="B1998" s="1" t="s">
        <v>101</v>
      </c>
      <c r="C1998" s="1" t="s">
        <v>10</v>
      </c>
      <c r="D1998" s="2">
        <v>2008</v>
      </c>
      <c r="E1998" s="1">
        <v>0</v>
      </c>
    </row>
    <row r="1999" spans="1:5" x14ac:dyDescent="0.35">
      <c r="A1999" s="1" t="s">
        <v>131</v>
      </c>
      <c r="B1999" s="1" t="s">
        <v>101</v>
      </c>
      <c r="C1999" s="1" t="s">
        <v>10</v>
      </c>
      <c r="D1999" s="2">
        <v>2017</v>
      </c>
      <c r="E1999" s="1">
        <v>0</v>
      </c>
    </row>
    <row r="2000" spans="1:5" x14ac:dyDescent="0.35">
      <c r="A2000" s="1" t="s">
        <v>131</v>
      </c>
      <c r="B2000" s="1" t="s">
        <v>101</v>
      </c>
      <c r="C2000" s="1" t="s">
        <v>11</v>
      </c>
      <c r="D2000" s="2">
        <v>2008</v>
      </c>
      <c r="E2000" s="1">
        <v>0</v>
      </c>
    </row>
    <row r="2001" spans="1:5" x14ac:dyDescent="0.35">
      <c r="A2001" s="1" t="s">
        <v>131</v>
      </c>
      <c r="B2001" s="1" t="s">
        <v>101</v>
      </c>
      <c r="C2001" s="1" t="s">
        <v>11</v>
      </c>
      <c r="D2001" s="2">
        <v>2017</v>
      </c>
      <c r="E2001" s="1">
        <v>0</v>
      </c>
    </row>
    <row r="2002" spans="1:5" x14ac:dyDescent="0.35">
      <c r="A2002" s="1" t="s">
        <v>131</v>
      </c>
      <c r="B2002" s="1" t="s">
        <v>101</v>
      </c>
      <c r="C2002" s="1" t="s">
        <v>12</v>
      </c>
      <c r="D2002" s="2">
        <v>2008</v>
      </c>
      <c r="E2002" s="1">
        <v>0</v>
      </c>
    </row>
    <row r="2003" spans="1:5" x14ac:dyDescent="0.35">
      <c r="A2003" s="1" t="s">
        <v>131</v>
      </c>
      <c r="B2003" s="1" t="s">
        <v>101</v>
      </c>
      <c r="C2003" s="1" t="s">
        <v>12</v>
      </c>
      <c r="D2003" s="2">
        <v>2017</v>
      </c>
      <c r="E2003" s="1">
        <v>0</v>
      </c>
    </row>
    <row r="2004" spans="1:5" x14ac:dyDescent="0.35">
      <c r="A2004" s="1" t="s">
        <v>131</v>
      </c>
      <c r="B2004" s="1" t="s">
        <v>101</v>
      </c>
      <c r="C2004" s="1" t="s">
        <v>13</v>
      </c>
      <c r="D2004" s="2">
        <v>2008</v>
      </c>
      <c r="E2004" s="1">
        <v>0</v>
      </c>
    </row>
    <row r="2005" spans="1:5" x14ac:dyDescent="0.35">
      <c r="A2005" s="1" t="s">
        <v>131</v>
      </c>
      <c r="B2005" s="1" t="s">
        <v>101</v>
      </c>
      <c r="C2005" s="1" t="s">
        <v>13</v>
      </c>
      <c r="D2005" s="2">
        <v>2017</v>
      </c>
      <c r="E2005" s="1">
        <v>0</v>
      </c>
    </row>
    <row r="2006" spans="1:5" x14ac:dyDescent="0.35">
      <c r="A2006" s="1" t="s">
        <v>131</v>
      </c>
      <c r="B2006" s="1" t="s">
        <v>101</v>
      </c>
      <c r="C2006" s="1" t="s">
        <v>14</v>
      </c>
      <c r="D2006" s="2">
        <v>2008</v>
      </c>
      <c r="E2006" s="1">
        <v>0</v>
      </c>
    </row>
    <row r="2007" spans="1:5" x14ac:dyDescent="0.35">
      <c r="A2007" s="1" t="s">
        <v>131</v>
      </c>
      <c r="B2007" s="1" t="s">
        <v>101</v>
      </c>
      <c r="C2007" s="1" t="s">
        <v>14</v>
      </c>
      <c r="D2007" s="2">
        <v>2017</v>
      </c>
      <c r="E2007" s="1">
        <v>0</v>
      </c>
    </row>
    <row r="2008" spans="1:5" x14ac:dyDescent="0.35">
      <c r="A2008" s="1" t="s">
        <v>131</v>
      </c>
      <c r="B2008" s="1" t="s">
        <v>101</v>
      </c>
      <c r="C2008" s="1" t="s">
        <v>15</v>
      </c>
      <c r="D2008" s="2">
        <v>2008</v>
      </c>
      <c r="E2008" s="1">
        <v>0</v>
      </c>
    </row>
    <row r="2009" spans="1:5" x14ac:dyDescent="0.35">
      <c r="A2009" s="1" t="s">
        <v>131</v>
      </c>
      <c r="B2009" s="1" t="s">
        <v>101</v>
      </c>
      <c r="C2009" s="1" t="s">
        <v>15</v>
      </c>
      <c r="D2009" s="2">
        <v>2017</v>
      </c>
      <c r="E2009" s="1">
        <v>0</v>
      </c>
    </row>
    <row r="2010" spans="1:5" x14ac:dyDescent="0.35">
      <c r="A2010" s="1" t="s">
        <v>131</v>
      </c>
      <c r="B2010" s="1" t="s">
        <v>101</v>
      </c>
      <c r="C2010" s="1" t="s">
        <v>16</v>
      </c>
      <c r="D2010" s="2">
        <v>2008</v>
      </c>
      <c r="E2010" s="1">
        <v>0</v>
      </c>
    </row>
    <row r="2011" spans="1:5" x14ac:dyDescent="0.35">
      <c r="A2011" s="1" t="s">
        <v>131</v>
      </c>
      <c r="B2011" s="1" t="s">
        <v>101</v>
      </c>
      <c r="C2011" s="1" t="s">
        <v>16</v>
      </c>
      <c r="D2011" s="2">
        <v>2017</v>
      </c>
      <c r="E2011" s="1">
        <v>0</v>
      </c>
    </row>
    <row r="2012" spans="1:5" x14ac:dyDescent="0.35">
      <c r="A2012" s="1" t="s">
        <v>131</v>
      </c>
      <c r="B2012" s="1" t="s">
        <v>101</v>
      </c>
      <c r="C2012" s="1" t="s">
        <v>17</v>
      </c>
      <c r="D2012" s="2">
        <v>2008</v>
      </c>
      <c r="E2012" s="1">
        <v>0</v>
      </c>
    </row>
    <row r="2013" spans="1:5" x14ac:dyDescent="0.35">
      <c r="A2013" s="1" t="s">
        <v>131</v>
      </c>
      <c r="B2013" s="1" t="s">
        <v>101</v>
      </c>
      <c r="C2013" s="1" t="s">
        <v>17</v>
      </c>
      <c r="D2013" s="2">
        <v>2017</v>
      </c>
      <c r="E2013" s="1">
        <v>0</v>
      </c>
    </row>
    <row r="2014" spans="1:5" x14ac:dyDescent="0.35">
      <c r="A2014" s="1" t="s">
        <v>131</v>
      </c>
      <c r="B2014" s="1" t="s">
        <v>101</v>
      </c>
      <c r="C2014" s="1" t="s">
        <v>18</v>
      </c>
      <c r="D2014" s="2">
        <v>2008</v>
      </c>
      <c r="E2014" s="1">
        <v>0</v>
      </c>
    </row>
    <row r="2015" spans="1:5" x14ac:dyDescent="0.35">
      <c r="A2015" s="1" t="s">
        <v>131</v>
      </c>
      <c r="B2015" s="1" t="s">
        <v>101</v>
      </c>
      <c r="C2015" s="1" t="s">
        <v>18</v>
      </c>
      <c r="D2015" s="2">
        <v>2017</v>
      </c>
      <c r="E2015" s="1">
        <v>0</v>
      </c>
    </row>
    <row r="2016" spans="1:5" x14ac:dyDescent="0.35">
      <c r="A2016" s="1" t="s">
        <v>131</v>
      </c>
      <c r="B2016" s="1" t="s">
        <v>101</v>
      </c>
      <c r="C2016" s="1" t="s">
        <v>19</v>
      </c>
      <c r="D2016" s="2">
        <v>2008</v>
      </c>
      <c r="E2016" s="1">
        <v>0</v>
      </c>
    </row>
    <row r="2017" spans="1:5" x14ac:dyDescent="0.35">
      <c r="A2017" s="1" t="s">
        <v>131</v>
      </c>
      <c r="B2017" s="1" t="s">
        <v>101</v>
      </c>
      <c r="C2017" s="1" t="s">
        <v>19</v>
      </c>
      <c r="D2017" s="2">
        <v>2017</v>
      </c>
      <c r="E2017" s="1">
        <v>0</v>
      </c>
    </row>
    <row r="2018" spans="1:5" x14ac:dyDescent="0.35">
      <c r="A2018" s="1" t="s">
        <v>131</v>
      </c>
      <c r="B2018" s="1" t="s">
        <v>101</v>
      </c>
      <c r="C2018" s="1" t="s">
        <v>20</v>
      </c>
      <c r="D2018" s="2">
        <v>2008</v>
      </c>
      <c r="E2018" s="1">
        <v>0</v>
      </c>
    </row>
    <row r="2019" spans="1:5" x14ac:dyDescent="0.35">
      <c r="A2019" s="1" t="s">
        <v>131</v>
      </c>
      <c r="B2019" s="1" t="s">
        <v>101</v>
      </c>
      <c r="C2019" s="1" t="s">
        <v>20</v>
      </c>
      <c r="D2019" s="2">
        <v>2017</v>
      </c>
      <c r="E2019" s="1">
        <v>0</v>
      </c>
    </row>
    <row r="2020" spans="1:5" x14ac:dyDescent="0.35">
      <c r="A2020" s="1" t="s">
        <v>131</v>
      </c>
      <c r="B2020" s="1" t="s">
        <v>101</v>
      </c>
      <c r="C2020" s="1" t="s">
        <v>21</v>
      </c>
      <c r="D2020" s="2">
        <v>2008</v>
      </c>
      <c r="E2020" s="1">
        <v>0</v>
      </c>
    </row>
    <row r="2021" spans="1:5" x14ac:dyDescent="0.35">
      <c r="A2021" s="1" t="s">
        <v>131</v>
      </c>
      <c r="B2021" s="1" t="s">
        <v>101</v>
      </c>
      <c r="C2021" s="1" t="s">
        <v>21</v>
      </c>
      <c r="D2021" s="2">
        <v>2017</v>
      </c>
      <c r="E2021" s="1">
        <v>0</v>
      </c>
    </row>
    <row r="2022" spans="1:5" x14ac:dyDescent="0.35">
      <c r="A2022" s="1" t="s">
        <v>131</v>
      </c>
      <c r="B2022" s="1" t="s">
        <v>101</v>
      </c>
      <c r="C2022" s="1" t="s">
        <v>22</v>
      </c>
      <c r="D2022" s="2">
        <v>2008</v>
      </c>
      <c r="E2022" s="1">
        <v>0</v>
      </c>
    </row>
    <row r="2023" spans="1:5" x14ac:dyDescent="0.35">
      <c r="A2023" s="1" t="s">
        <v>131</v>
      </c>
      <c r="B2023" s="1" t="s">
        <v>101</v>
      </c>
      <c r="C2023" s="1" t="s">
        <v>22</v>
      </c>
      <c r="D2023" s="2">
        <v>2017</v>
      </c>
      <c r="E2023" s="1">
        <v>0</v>
      </c>
    </row>
    <row r="2024" spans="1:5" x14ac:dyDescent="0.35">
      <c r="A2024" s="1" t="s">
        <v>131</v>
      </c>
      <c r="B2024" s="1" t="s">
        <v>101</v>
      </c>
      <c r="C2024" s="1" t="s">
        <v>23</v>
      </c>
      <c r="D2024" s="2">
        <v>2008</v>
      </c>
      <c r="E2024" s="1">
        <v>0</v>
      </c>
    </row>
    <row r="2025" spans="1:5" x14ac:dyDescent="0.35">
      <c r="A2025" s="1" t="s">
        <v>131</v>
      </c>
      <c r="B2025" s="1" t="s">
        <v>101</v>
      </c>
      <c r="C2025" s="1" t="s">
        <v>23</v>
      </c>
      <c r="D2025" s="2">
        <v>2017</v>
      </c>
      <c r="E2025" s="1">
        <v>0</v>
      </c>
    </row>
    <row r="2026" spans="1:5" x14ac:dyDescent="0.35">
      <c r="A2026" s="1" t="s">
        <v>131</v>
      </c>
      <c r="B2026" s="1" t="s">
        <v>101</v>
      </c>
      <c r="C2026" s="1" t="s">
        <v>24</v>
      </c>
      <c r="D2026" s="2">
        <v>2008</v>
      </c>
      <c r="E2026" s="1">
        <v>0</v>
      </c>
    </row>
    <row r="2027" spans="1:5" x14ac:dyDescent="0.35">
      <c r="A2027" s="1" t="s">
        <v>131</v>
      </c>
      <c r="B2027" s="1" t="s">
        <v>101</v>
      </c>
      <c r="C2027" s="1" t="s">
        <v>24</v>
      </c>
      <c r="D2027" s="2">
        <v>2017</v>
      </c>
      <c r="E2027" s="1">
        <v>0</v>
      </c>
    </row>
    <row r="2028" spans="1:5" x14ac:dyDescent="0.35">
      <c r="A2028" s="1" t="s">
        <v>131</v>
      </c>
      <c r="B2028" s="1" t="s">
        <v>101</v>
      </c>
      <c r="C2028" s="1" t="s">
        <v>25</v>
      </c>
      <c r="D2028" s="2">
        <v>2008</v>
      </c>
      <c r="E2028" s="1">
        <v>0</v>
      </c>
    </row>
    <row r="2029" spans="1:5" x14ac:dyDescent="0.35">
      <c r="A2029" s="1" t="s">
        <v>131</v>
      </c>
      <c r="B2029" s="1" t="s">
        <v>101</v>
      </c>
      <c r="C2029" s="1" t="s">
        <v>25</v>
      </c>
      <c r="D2029" s="2">
        <v>2017</v>
      </c>
      <c r="E2029" s="1">
        <v>0</v>
      </c>
    </row>
    <row r="2030" spans="1:5" x14ac:dyDescent="0.35">
      <c r="A2030" s="1" t="s">
        <v>131</v>
      </c>
      <c r="B2030" s="1" t="s">
        <v>101</v>
      </c>
      <c r="C2030" s="1" t="s">
        <v>26</v>
      </c>
      <c r="D2030" s="2">
        <v>2008</v>
      </c>
      <c r="E2030" s="1">
        <v>0</v>
      </c>
    </row>
    <row r="2031" spans="1:5" x14ac:dyDescent="0.35">
      <c r="A2031" s="1" t="s">
        <v>131</v>
      </c>
      <c r="B2031" s="1" t="s">
        <v>101</v>
      </c>
      <c r="C2031" s="1" t="s">
        <v>26</v>
      </c>
      <c r="D2031" s="2">
        <v>2017</v>
      </c>
      <c r="E2031" s="1">
        <v>0</v>
      </c>
    </row>
    <row r="2032" spans="1:5" x14ac:dyDescent="0.35">
      <c r="A2032" s="1" t="s">
        <v>131</v>
      </c>
      <c r="B2032" s="1" t="s">
        <v>101</v>
      </c>
      <c r="C2032" s="1" t="s">
        <v>27</v>
      </c>
      <c r="D2032" s="2">
        <v>2008</v>
      </c>
      <c r="E2032" s="1">
        <v>0</v>
      </c>
    </row>
    <row r="2033" spans="1:5" x14ac:dyDescent="0.35">
      <c r="A2033" s="1" t="s">
        <v>131</v>
      </c>
      <c r="B2033" s="1" t="s">
        <v>101</v>
      </c>
      <c r="C2033" s="1" t="s">
        <v>27</v>
      </c>
      <c r="D2033" s="2">
        <v>2017</v>
      </c>
      <c r="E2033" s="1">
        <v>0</v>
      </c>
    </row>
    <row r="2034" spans="1:5" x14ac:dyDescent="0.35">
      <c r="A2034" s="1" t="s">
        <v>131</v>
      </c>
      <c r="B2034" s="1" t="s">
        <v>101</v>
      </c>
      <c r="C2034" s="1" t="s">
        <v>28</v>
      </c>
      <c r="D2034" s="2">
        <v>2008</v>
      </c>
      <c r="E2034" s="1">
        <v>0</v>
      </c>
    </row>
    <row r="2035" spans="1:5" x14ac:dyDescent="0.35">
      <c r="A2035" s="1" t="s">
        <v>131</v>
      </c>
      <c r="B2035" s="1" t="s">
        <v>101</v>
      </c>
      <c r="C2035" s="1" t="s">
        <v>28</v>
      </c>
      <c r="D2035" s="2">
        <v>2017</v>
      </c>
      <c r="E2035" s="1">
        <v>0</v>
      </c>
    </row>
    <row r="2036" spans="1:5" x14ac:dyDescent="0.35">
      <c r="A2036" s="1" t="s">
        <v>131</v>
      </c>
      <c r="B2036" s="1" t="s">
        <v>101</v>
      </c>
      <c r="C2036" s="1" t="s">
        <v>29</v>
      </c>
      <c r="D2036" s="2">
        <v>2008</v>
      </c>
      <c r="E2036" s="1">
        <v>0</v>
      </c>
    </row>
    <row r="2037" spans="1:5" x14ac:dyDescent="0.35">
      <c r="A2037" s="1" t="s">
        <v>131</v>
      </c>
      <c r="B2037" s="1" t="s">
        <v>101</v>
      </c>
      <c r="C2037" s="1" t="s">
        <v>29</v>
      </c>
      <c r="D2037" s="2">
        <v>2017</v>
      </c>
      <c r="E2037" s="1">
        <v>0</v>
      </c>
    </row>
    <row r="2038" spans="1:5" x14ac:dyDescent="0.35">
      <c r="A2038" s="1" t="s">
        <v>131</v>
      </c>
      <c r="B2038" s="1" t="s">
        <v>101</v>
      </c>
      <c r="C2038" s="1" t="s">
        <v>30</v>
      </c>
      <c r="D2038" s="2">
        <v>2008</v>
      </c>
      <c r="E2038" s="1">
        <v>0</v>
      </c>
    </row>
    <row r="2039" spans="1:5" x14ac:dyDescent="0.35">
      <c r="A2039" s="1" t="s">
        <v>131</v>
      </c>
      <c r="B2039" s="1" t="s">
        <v>101</v>
      </c>
      <c r="C2039" s="1" t="s">
        <v>30</v>
      </c>
      <c r="D2039" s="2">
        <v>2017</v>
      </c>
      <c r="E2039" s="1">
        <v>0</v>
      </c>
    </row>
    <row r="2040" spans="1:5" x14ac:dyDescent="0.35">
      <c r="A2040" s="1" t="s">
        <v>131</v>
      </c>
      <c r="B2040" s="1" t="s">
        <v>101</v>
      </c>
      <c r="C2040" s="1" t="s">
        <v>31</v>
      </c>
      <c r="D2040" s="2">
        <v>2008</v>
      </c>
      <c r="E2040" s="1">
        <v>0</v>
      </c>
    </row>
    <row r="2041" spans="1:5" x14ac:dyDescent="0.35">
      <c r="A2041" s="1" t="s">
        <v>131</v>
      </c>
      <c r="B2041" s="1" t="s">
        <v>101</v>
      </c>
      <c r="C2041" s="1" t="s">
        <v>31</v>
      </c>
      <c r="D2041" s="2">
        <v>2017</v>
      </c>
      <c r="E2041" s="1">
        <v>0</v>
      </c>
    </row>
    <row r="2042" spans="1:5" x14ac:dyDescent="0.35">
      <c r="A2042" s="1" t="s">
        <v>131</v>
      </c>
      <c r="B2042" s="1" t="s">
        <v>101</v>
      </c>
      <c r="C2042" s="1" t="s">
        <v>32</v>
      </c>
      <c r="D2042" s="2">
        <v>2008</v>
      </c>
      <c r="E2042" s="1">
        <v>0</v>
      </c>
    </row>
    <row r="2043" spans="1:5" x14ac:dyDescent="0.35">
      <c r="A2043" s="1" t="s">
        <v>131</v>
      </c>
      <c r="B2043" s="1" t="s">
        <v>101</v>
      </c>
      <c r="C2043" s="1" t="s">
        <v>32</v>
      </c>
      <c r="D2043" s="2">
        <v>2017</v>
      </c>
      <c r="E2043" s="1">
        <v>0</v>
      </c>
    </row>
    <row r="2044" spans="1:5" x14ac:dyDescent="0.35">
      <c r="A2044" s="1" t="s">
        <v>131</v>
      </c>
      <c r="B2044" s="1" t="s">
        <v>101</v>
      </c>
      <c r="C2044" s="1" t="s">
        <v>33</v>
      </c>
      <c r="D2044" s="2">
        <v>2008</v>
      </c>
      <c r="E2044" s="1">
        <v>0</v>
      </c>
    </row>
    <row r="2045" spans="1:5" x14ac:dyDescent="0.35">
      <c r="A2045" s="1" t="s">
        <v>131</v>
      </c>
      <c r="B2045" s="1" t="s">
        <v>101</v>
      </c>
      <c r="C2045" s="1" t="s">
        <v>33</v>
      </c>
      <c r="D2045" s="2">
        <v>2017</v>
      </c>
      <c r="E2045" s="1">
        <v>0</v>
      </c>
    </row>
    <row r="2046" spans="1:5" x14ac:dyDescent="0.35">
      <c r="A2046" s="1" t="s">
        <v>131</v>
      </c>
      <c r="B2046" s="1" t="s">
        <v>101</v>
      </c>
      <c r="C2046" s="1" t="s">
        <v>34</v>
      </c>
      <c r="D2046" s="2">
        <v>2008</v>
      </c>
      <c r="E2046" s="1">
        <v>0</v>
      </c>
    </row>
    <row r="2047" spans="1:5" x14ac:dyDescent="0.35">
      <c r="A2047" s="1" t="s">
        <v>131</v>
      </c>
      <c r="B2047" s="1" t="s">
        <v>101</v>
      </c>
      <c r="C2047" s="1" t="s">
        <v>34</v>
      </c>
      <c r="D2047" s="2">
        <v>2017</v>
      </c>
      <c r="E2047" s="1">
        <v>0</v>
      </c>
    </row>
    <row r="2048" spans="1:5" x14ac:dyDescent="0.35">
      <c r="A2048" s="1" t="s">
        <v>131</v>
      </c>
      <c r="B2048" s="1" t="s">
        <v>101</v>
      </c>
      <c r="C2048" s="1" t="s">
        <v>35</v>
      </c>
      <c r="D2048" s="2">
        <v>2008</v>
      </c>
      <c r="E2048" s="1">
        <v>0</v>
      </c>
    </row>
    <row r="2049" spans="1:5" x14ac:dyDescent="0.35">
      <c r="A2049" s="1" t="s">
        <v>131</v>
      </c>
      <c r="B2049" s="1" t="s">
        <v>101</v>
      </c>
      <c r="C2049" s="1" t="s">
        <v>35</v>
      </c>
      <c r="D2049" s="2">
        <v>2017</v>
      </c>
      <c r="E2049" s="1">
        <v>2</v>
      </c>
    </row>
    <row r="2050" spans="1:5" x14ac:dyDescent="0.35">
      <c r="A2050" s="1" t="s">
        <v>131</v>
      </c>
      <c r="B2050" s="1" t="s">
        <v>101</v>
      </c>
      <c r="C2050" s="1" t="s">
        <v>36</v>
      </c>
      <c r="D2050" s="2">
        <v>2008</v>
      </c>
      <c r="E2050" s="1">
        <v>0</v>
      </c>
    </row>
    <row r="2051" spans="1:5" x14ac:dyDescent="0.35">
      <c r="A2051" s="1" t="s">
        <v>131</v>
      </c>
      <c r="B2051" s="1" t="s">
        <v>101</v>
      </c>
      <c r="C2051" s="1" t="s">
        <v>36</v>
      </c>
      <c r="D2051" s="2">
        <v>2017</v>
      </c>
      <c r="E2051" s="1">
        <v>0</v>
      </c>
    </row>
    <row r="2052" spans="1:5" x14ac:dyDescent="0.35">
      <c r="A2052" s="1" t="s">
        <v>131</v>
      </c>
      <c r="B2052" s="1" t="s">
        <v>101</v>
      </c>
      <c r="C2052" s="1" t="s">
        <v>37</v>
      </c>
      <c r="D2052" s="2">
        <v>2008</v>
      </c>
      <c r="E2052" s="1">
        <v>0</v>
      </c>
    </row>
    <row r="2053" spans="1:5" x14ac:dyDescent="0.35">
      <c r="A2053" s="1" t="s">
        <v>131</v>
      </c>
      <c r="B2053" s="1" t="s">
        <v>101</v>
      </c>
      <c r="C2053" s="1" t="s">
        <v>37</v>
      </c>
      <c r="D2053" s="2">
        <v>2017</v>
      </c>
      <c r="E2053" s="1">
        <v>0</v>
      </c>
    </row>
    <row r="2054" spans="1:5" x14ac:dyDescent="0.35">
      <c r="A2054" s="1" t="s">
        <v>131</v>
      </c>
      <c r="B2054" s="1" t="s">
        <v>101</v>
      </c>
      <c r="C2054" s="1" t="s">
        <v>38</v>
      </c>
      <c r="D2054" s="2">
        <v>2008</v>
      </c>
      <c r="E2054" s="1">
        <v>0</v>
      </c>
    </row>
    <row r="2055" spans="1:5" x14ac:dyDescent="0.35">
      <c r="A2055" s="1" t="s">
        <v>131</v>
      </c>
      <c r="B2055" s="1" t="s">
        <v>101</v>
      </c>
      <c r="C2055" s="1" t="s">
        <v>38</v>
      </c>
      <c r="D2055" s="2">
        <v>2017</v>
      </c>
      <c r="E2055" s="1">
        <v>0</v>
      </c>
    </row>
    <row r="2056" spans="1:5" x14ac:dyDescent="0.35">
      <c r="A2056" s="1" t="s">
        <v>131</v>
      </c>
      <c r="B2056" s="1" t="s">
        <v>101</v>
      </c>
      <c r="C2056" s="1" t="s">
        <v>39</v>
      </c>
      <c r="D2056" s="2">
        <v>2008</v>
      </c>
      <c r="E2056" s="1">
        <v>0</v>
      </c>
    </row>
    <row r="2057" spans="1:5" x14ac:dyDescent="0.35">
      <c r="A2057" s="1" t="s">
        <v>131</v>
      </c>
      <c r="B2057" s="1" t="s">
        <v>101</v>
      </c>
      <c r="C2057" s="1" t="s">
        <v>39</v>
      </c>
      <c r="D2057" s="2">
        <v>2017</v>
      </c>
      <c r="E2057" s="1">
        <v>0</v>
      </c>
    </row>
    <row r="2058" spans="1:5" x14ac:dyDescent="0.35">
      <c r="A2058" s="1" t="s">
        <v>131</v>
      </c>
      <c r="B2058" s="1" t="s">
        <v>101</v>
      </c>
      <c r="C2058" s="1" t="s">
        <v>40</v>
      </c>
      <c r="D2058" s="2">
        <v>2008</v>
      </c>
      <c r="E2058" s="1">
        <v>0</v>
      </c>
    </row>
    <row r="2059" spans="1:5" x14ac:dyDescent="0.35">
      <c r="A2059" s="1" t="s">
        <v>131</v>
      </c>
      <c r="B2059" s="1" t="s">
        <v>101</v>
      </c>
      <c r="C2059" s="1" t="s">
        <v>40</v>
      </c>
      <c r="D2059" s="2">
        <v>2017</v>
      </c>
      <c r="E2059" s="1">
        <v>0</v>
      </c>
    </row>
    <row r="2060" spans="1:5" x14ac:dyDescent="0.35">
      <c r="A2060" s="1" t="s">
        <v>131</v>
      </c>
      <c r="B2060" s="1" t="s">
        <v>101</v>
      </c>
      <c r="C2060" s="1" t="s">
        <v>41</v>
      </c>
      <c r="D2060" s="2">
        <v>2008</v>
      </c>
      <c r="E2060" s="1">
        <v>0</v>
      </c>
    </row>
    <row r="2061" spans="1:5" x14ac:dyDescent="0.35">
      <c r="A2061" s="1" t="s">
        <v>131</v>
      </c>
      <c r="B2061" s="1" t="s">
        <v>101</v>
      </c>
      <c r="C2061" s="1" t="s">
        <v>41</v>
      </c>
      <c r="D2061" s="2">
        <v>2017</v>
      </c>
      <c r="E2061" s="1">
        <v>0</v>
      </c>
    </row>
    <row r="2062" spans="1:5" x14ac:dyDescent="0.35">
      <c r="A2062" s="1" t="s">
        <v>131</v>
      </c>
      <c r="B2062" s="1" t="s">
        <v>101</v>
      </c>
      <c r="C2062" s="1" t="s">
        <v>42</v>
      </c>
      <c r="D2062" s="2">
        <v>2008</v>
      </c>
      <c r="E2062" s="1">
        <v>0</v>
      </c>
    </row>
    <row r="2063" spans="1:5" x14ac:dyDescent="0.35">
      <c r="A2063" s="1" t="s">
        <v>131</v>
      </c>
      <c r="B2063" s="1" t="s">
        <v>101</v>
      </c>
      <c r="C2063" s="1" t="s">
        <v>42</v>
      </c>
      <c r="D2063" s="2">
        <v>2017</v>
      </c>
      <c r="E2063" s="1">
        <v>0</v>
      </c>
    </row>
    <row r="2064" spans="1:5" x14ac:dyDescent="0.35">
      <c r="A2064" s="1" t="s">
        <v>131</v>
      </c>
      <c r="B2064" s="1" t="s">
        <v>101</v>
      </c>
      <c r="C2064" s="1" t="s">
        <v>43</v>
      </c>
      <c r="D2064" s="2">
        <v>2008</v>
      </c>
      <c r="E2064" s="1">
        <v>0</v>
      </c>
    </row>
    <row r="2065" spans="1:5" x14ac:dyDescent="0.35">
      <c r="A2065" s="1" t="s">
        <v>131</v>
      </c>
      <c r="B2065" s="1" t="s">
        <v>101</v>
      </c>
      <c r="C2065" s="1" t="s">
        <v>43</v>
      </c>
      <c r="D2065" s="2">
        <v>2017</v>
      </c>
      <c r="E2065" s="1">
        <v>0</v>
      </c>
    </row>
    <row r="2066" spans="1:5" x14ac:dyDescent="0.35">
      <c r="A2066" s="1" t="s">
        <v>131</v>
      </c>
      <c r="B2066" s="1" t="s">
        <v>101</v>
      </c>
      <c r="C2066" s="1" t="s">
        <v>44</v>
      </c>
      <c r="D2066" s="2">
        <v>2008</v>
      </c>
      <c r="E2066" s="1">
        <v>0</v>
      </c>
    </row>
    <row r="2067" spans="1:5" x14ac:dyDescent="0.35">
      <c r="A2067" s="1" t="s">
        <v>131</v>
      </c>
      <c r="B2067" s="1" t="s">
        <v>101</v>
      </c>
      <c r="C2067" s="1" t="s">
        <v>44</v>
      </c>
      <c r="D2067" s="2">
        <v>2017</v>
      </c>
      <c r="E2067" s="1">
        <v>0</v>
      </c>
    </row>
    <row r="2068" spans="1:5" x14ac:dyDescent="0.35">
      <c r="A2068" s="1" t="s">
        <v>131</v>
      </c>
      <c r="B2068" s="1" t="s">
        <v>101</v>
      </c>
      <c r="C2068" s="1" t="s">
        <v>45</v>
      </c>
      <c r="D2068" s="2">
        <v>2008</v>
      </c>
      <c r="E2068" s="1">
        <v>0</v>
      </c>
    </row>
    <row r="2069" spans="1:5" x14ac:dyDescent="0.35">
      <c r="A2069" s="1" t="s">
        <v>131</v>
      </c>
      <c r="B2069" s="1" t="s">
        <v>101</v>
      </c>
      <c r="C2069" s="1" t="s">
        <v>45</v>
      </c>
      <c r="D2069" s="2">
        <v>2017</v>
      </c>
      <c r="E2069" s="1">
        <v>0</v>
      </c>
    </row>
    <row r="2070" spans="1:5" x14ac:dyDescent="0.35">
      <c r="A2070" s="1" t="s">
        <v>131</v>
      </c>
      <c r="B2070" s="1" t="s">
        <v>101</v>
      </c>
      <c r="C2070" s="1" t="s">
        <v>46</v>
      </c>
      <c r="D2070" s="2">
        <v>2008</v>
      </c>
      <c r="E2070" s="1">
        <v>0</v>
      </c>
    </row>
    <row r="2071" spans="1:5" x14ac:dyDescent="0.35">
      <c r="A2071" s="1" t="s">
        <v>131</v>
      </c>
      <c r="B2071" s="1" t="s">
        <v>101</v>
      </c>
      <c r="C2071" s="1" t="s">
        <v>46</v>
      </c>
      <c r="D2071" s="2">
        <v>2017</v>
      </c>
      <c r="E2071" s="1">
        <v>0</v>
      </c>
    </row>
    <row r="2072" spans="1:5" x14ac:dyDescent="0.35">
      <c r="A2072" s="1" t="s">
        <v>131</v>
      </c>
      <c r="B2072" s="1" t="s">
        <v>101</v>
      </c>
      <c r="C2072" s="1" t="s">
        <v>47</v>
      </c>
      <c r="D2072" s="2">
        <v>2008</v>
      </c>
      <c r="E2072" s="1">
        <v>0</v>
      </c>
    </row>
    <row r="2073" spans="1:5" x14ac:dyDescent="0.35">
      <c r="A2073" s="1" t="s">
        <v>131</v>
      </c>
      <c r="B2073" s="1" t="s">
        <v>101</v>
      </c>
      <c r="C2073" s="1" t="s">
        <v>47</v>
      </c>
      <c r="D2073" s="2">
        <v>2017</v>
      </c>
      <c r="E2073" s="1">
        <v>0</v>
      </c>
    </row>
    <row r="2074" spans="1:5" x14ac:dyDescent="0.35">
      <c r="A2074" s="1" t="s">
        <v>131</v>
      </c>
      <c r="B2074" s="1" t="s">
        <v>101</v>
      </c>
      <c r="C2074" s="1" t="s">
        <v>48</v>
      </c>
      <c r="D2074" s="2">
        <v>2008</v>
      </c>
      <c r="E2074" s="1">
        <v>0</v>
      </c>
    </row>
    <row r="2075" spans="1:5" x14ac:dyDescent="0.35">
      <c r="A2075" s="1" t="s">
        <v>131</v>
      </c>
      <c r="B2075" s="1" t="s">
        <v>101</v>
      </c>
      <c r="C2075" s="1" t="s">
        <v>48</v>
      </c>
      <c r="D2075" s="2">
        <v>2017</v>
      </c>
      <c r="E2075" s="1">
        <v>0</v>
      </c>
    </row>
    <row r="2076" spans="1:5" x14ac:dyDescent="0.35">
      <c r="A2076" s="1" t="s">
        <v>131</v>
      </c>
      <c r="B2076" s="1" t="s">
        <v>101</v>
      </c>
      <c r="C2076" s="1" t="s">
        <v>49</v>
      </c>
      <c r="D2076" s="2">
        <v>2008</v>
      </c>
      <c r="E2076" s="1">
        <v>0</v>
      </c>
    </row>
    <row r="2077" spans="1:5" x14ac:dyDescent="0.35">
      <c r="A2077" s="1" t="s">
        <v>131</v>
      </c>
      <c r="B2077" s="1" t="s">
        <v>101</v>
      </c>
      <c r="C2077" s="1" t="s">
        <v>49</v>
      </c>
      <c r="D2077" s="2">
        <v>2017</v>
      </c>
      <c r="E2077" s="1">
        <v>0</v>
      </c>
    </row>
    <row r="2078" spans="1:5" x14ac:dyDescent="0.35">
      <c r="A2078" s="1" t="s">
        <v>131</v>
      </c>
      <c r="B2078" s="1" t="s">
        <v>101</v>
      </c>
      <c r="C2078" s="1" t="s">
        <v>50</v>
      </c>
      <c r="D2078" s="2">
        <v>2008</v>
      </c>
      <c r="E2078" s="1">
        <v>0</v>
      </c>
    </row>
    <row r="2079" spans="1:5" x14ac:dyDescent="0.35">
      <c r="A2079" s="1" t="s">
        <v>131</v>
      </c>
      <c r="B2079" s="1" t="s">
        <v>101</v>
      </c>
      <c r="C2079" s="1" t="s">
        <v>50</v>
      </c>
      <c r="D2079" s="2">
        <v>2017</v>
      </c>
      <c r="E2079" s="1">
        <v>0</v>
      </c>
    </row>
    <row r="2080" spans="1:5" x14ac:dyDescent="0.35">
      <c r="A2080" s="1" t="s">
        <v>131</v>
      </c>
      <c r="B2080" s="1" t="s">
        <v>101</v>
      </c>
      <c r="C2080" s="1" t="s">
        <v>51</v>
      </c>
      <c r="D2080" s="2">
        <v>2008</v>
      </c>
      <c r="E2080" s="1">
        <v>0</v>
      </c>
    </row>
    <row r="2081" spans="1:5" x14ac:dyDescent="0.35">
      <c r="A2081" s="1" t="s">
        <v>131</v>
      </c>
      <c r="B2081" s="1" t="s">
        <v>101</v>
      </c>
      <c r="C2081" s="1" t="s">
        <v>51</v>
      </c>
      <c r="D2081" s="2">
        <v>2017</v>
      </c>
      <c r="E2081" s="1">
        <v>0</v>
      </c>
    </row>
    <row r="2082" spans="1:5" x14ac:dyDescent="0.35">
      <c r="A2082" s="1" t="s">
        <v>131</v>
      </c>
      <c r="B2082" s="1" t="s">
        <v>101</v>
      </c>
      <c r="C2082" s="1" t="s">
        <v>52</v>
      </c>
      <c r="D2082" s="2">
        <v>2008</v>
      </c>
      <c r="E2082" s="1">
        <v>0</v>
      </c>
    </row>
    <row r="2083" spans="1:5" x14ac:dyDescent="0.35">
      <c r="A2083" s="1" t="s">
        <v>131</v>
      </c>
      <c r="B2083" s="1" t="s">
        <v>101</v>
      </c>
      <c r="C2083" s="1" t="s">
        <v>52</v>
      </c>
      <c r="D2083" s="2">
        <v>2017</v>
      </c>
      <c r="E2083" s="1">
        <v>0</v>
      </c>
    </row>
    <row r="2084" spans="1:5" x14ac:dyDescent="0.35">
      <c r="A2084" s="1" t="s">
        <v>131</v>
      </c>
      <c r="B2084" s="1" t="s">
        <v>101</v>
      </c>
      <c r="C2084" s="1" t="s">
        <v>53</v>
      </c>
      <c r="D2084" s="2">
        <v>2008</v>
      </c>
      <c r="E2084" s="1">
        <v>0</v>
      </c>
    </row>
    <row r="2085" spans="1:5" x14ac:dyDescent="0.35">
      <c r="A2085" s="1" t="s">
        <v>131</v>
      </c>
      <c r="B2085" s="1" t="s">
        <v>101</v>
      </c>
      <c r="C2085" s="1" t="s">
        <v>53</v>
      </c>
      <c r="D2085" s="2">
        <v>2017</v>
      </c>
      <c r="E2085" s="1">
        <v>11</v>
      </c>
    </row>
    <row r="2086" spans="1:5" x14ac:dyDescent="0.35">
      <c r="A2086" s="1" t="s">
        <v>131</v>
      </c>
      <c r="B2086" s="1" t="s">
        <v>101</v>
      </c>
      <c r="C2086" s="1" t="s">
        <v>54</v>
      </c>
      <c r="D2086" s="2">
        <v>2008</v>
      </c>
      <c r="E2086" s="1">
        <v>0</v>
      </c>
    </row>
    <row r="2087" spans="1:5" x14ac:dyDescent="0.35">
      <c r="A2087" s="1" t="s">
        <v>131</v>
      </c>
      <c r="B2087" s="1" t="s">
        <v>101</v>
      </c>
      <c r="C2087" s="1" t="s">
        <v>54</v>
      </c>
      <c r="D2087" s="2">
        <v>2017</v>
      </c>
      <c r="E2087" s="1">
        <v>0</v>
      </c>
    </row>
    <row r="2088" spans="1:5" x14ac:dyDescent="0.35">
      <c r="A2088" s="1" t="s">
        <v>131</v>
      </c>
      <c r="B2088" s="1" t="s">
        <v>101</v>
      </c>
      <c r="C2088" s="1" t="s">
        <v>55</v>
      </c>
      <c r="D2088" s="2">
        <v>2008</v>
      </c>
      <c r="E2088" s="1">
        <v>0</v>
      </c>
    </row>
    <row r="2089" spans="1:5" x14ac:dyDescent="0.35">
      <c r="A2089" s="1" t="s">
        <v>131</v>
      </c>
      <c r="B2089" s="1" t="s">
        <v>101</v>
      </c>
      <c r="C2089" s="1" t="s">
        <v>55</v>
      </c>
      <c r="D2089" s="2">
        <v>2017</v>
      </c>
      <c r="E2089" s="1">
        <v>0</v>
      </c>
    </row>
    <row r="2090" spans="1:5" x14ac:dyDescent="0.35">
      <c r="A2090" s="1" t="s">
        <v>131</v>
      </c>
      <c r="B2090" s="1" t="s">
        <v>101</v>
      </c>
      <c r="C2090" s="1" t="s">
        <v>56</v>
      </c>
      <c r="D2090" s="2">
        <v>2008</v>
      </c>
      <c r="E2090" s="1">
        <v>0</v>
      </c>
    </row>
    <row r="2091" spans="1:5" x14ac:dyDescent="0.35">
      <c r="A2091" s="1" t="s">
        <v>131</v>
      </c>
      <c r="B2091" s="1" t="s">
        <v>101</v>
      </c>
      <c r="C2091" s="1" t="s">
        <v>56</v>
      </c>
      <c r="D2091" s="2">
        <v>2017</v>
      </c>
      <c r="E2091" s="1">
        <v>11</v>
      </c>
    </row>
    <row r="2092" spans="1:5" x14ac:dyDescent="0.35">
      <c r="A2092" s="1" t="s">
        <v>131</v>
      </c>
      <c r="B2092" s="1" t="s">
        <v>101</v>
      </c>
      <c r="C2092" s="1" t="s">
        <v>57</v>
      </c>
      <c r="D2092" s="2">
        <v>2008</v>
      </c>
      <c r="E2092" s="1">
        <v>0</v>
      </c>
    </row>
    <row r="2093" spans="1:5" x14ac:dyDescent="0.35">
      <c r="A2093" s="1" t="s">
        <v>131</v>
      </c>
      <c r="B2093" s="1" t="s">
        <v>101</v>
      </c>
      <c r="C2093" s="1" t="s">
        <v>57</v>
      </c>
      <c r="D2093" s="2">
        <v>2017</v>
      </c>
      <c r="E2093" s="1">
        <v>0</v>
      </c>
    </row>
    <row r="2094" spans="1:5" x14ac:dyDescent="0.35">
      <c r="A2094" s="1" t="s">
        <v>131</v>
      </c>
      <c r="B2094" s="1" t="s">
        <v>101</v>
      </c>
      <c r="C2094" s="1" t="s">
        <v>58</v>
      </c>
      <c r="D2094" s="2">
        <v>2008</v>
      </c>
      <c r="E2094" s="1">
        <v>0</v>
      </c>
    </row>
    <row r="2095" spans="1:5" x14ac:dyDescent="0.35">
      <c r="A2095" s="1" t="s">
        <v>131</v>
      </c>
      <c r="B2095" s="1" t="s">
        <v>101</v>
      </c>
      <c r="C2095" s="1" t="s">
        <v>58</v>
      </c>
      <c r="D2095" s="2">
        <v>2017</v>
      </c>
      <c r="E2095" s="1">
        <v>0</v>
      </c>
    </row>
    <row r="2096" spans="1:5" x14ac:dyDescent="0.35">
      <c r="A2096" s="1" t="s">
        <v>131</v>
      </c>
      <c r="B2096" s="1" t="s">
        <v>101</v>
      </c>
      <c r="C2096" s="1" t="s">
        <v>59</v>
      </c>
      <c r="D2096" s="2">
        <v>2008</v>
      </c>
      <c r="E2096" s="1">
        <v>0</v>
      </c>
    </row>
    <row r="2097" spans="1:5" x14ac:dyDescent="0.35">
      <c r="A2097" s="1" t="s">
        <v>131</v>
      </c>
      <c r="B2097" s="1" t="s">
        <v>101</v>
      </c>
      <c r="C2097" s="1" t="s">
        <v>59</v>
      </c>
      <c r="D2097" s="2">
        <v>2017</v>
      </c>
      <c r="E2097" s="1">
        <v>13</v>
      </c>
    </row>
    <row r="2098" spans="1:5" x14ac:dyDescent="0.35">
      <c r="A2098" s="1" t="s">
        <v>131</v>
      </c>
      <c r="B2098" s="1" t="s">
        <v>101</v>
      </c>
      <c r="C2098" s="1" t="s">
        <v>60</v>
      </c>
      <c r="D2098" s="2">
        <v>2008</v>
      </c>
      <c r="E2098" s="1">
        <v>0</v>
      </c>
    </row>
    <row r="2099" spans="1:5" x14ac:dyDescent="0.35">
      <c r="A2099" s="1" t="s">
        <v>131</v>
      </c>
      <c r="B2099" s="1" t="s">
        <v>101</v>
      </c>
      <c r="C2099" s="1" t="s">
        <v>60</v>
      </c>
      <c r="D2099" s="2">
        <v>2017</v>
      </c>
      <c r="E2099" s="1">
        <v>4</v>
      </c>
    </row>
    <row r="2100" spans="1:5" x14ac:dyDescent="0.35">
      <c r="A2100" s="1" t="s">
        <v>131</v>
      </c>
      <c r="B2100" s="1" t="s">
        <v>101</v>
      </c>
      <c r="C2100" s="1" t="s">
        <v>61</v>
      </c>
      <c r="D2100" s="2">
        <v>2008</v>
      </c>
      <c r="E2100" s="1">
        <v>0</v>
      </c>
    </row>
    <row r="2101" spans="1:5" x14ac:dyDescent="0.35">
      <c r="A2101" s="1" t="s">
        <v>131</v>
      </c>
      <c r="B2101" s="1" t="s">
        <v>101</v>
      </c>
      <c r="C2101" s="1" t="s">
        <v>61</v>
      </c>
      <c r="D2101" s="2">
        <v>2017</v>
      </c>
      <c r="E2101" s="1">
        <v>0</v>
      </c>
    </row>
    <row r="2102" spans="1:5" x14ac:dyDescent="0.35">
      <c r="A2102" s="1" t="s">
        <v>131</v>
      </c>
      <c r="B2102" s="1" t="s">
        <v>101</v>
      </c>
      <c r="C2102" s="1" t="s">
        <v>62</v>
      </c>
      <c r="D2102" s="2">
        <v>2008</v>
      </c>
      <c r="E2102" s="1">
        <v>0</v>
      </c>
    </row>
    <row r="2103" spans="1:5" x14ac:dyDescent="0.35">
      <c r="A2103" s="1" t="s">
        <v>131</v>
      </c>
      <c r="B2103" s="1" t="s">
        <v>101</v>
      </c>
      <c r="C2103" s="1" t="s">
        <v>62</v>
      </c>
      <c r="D2103" s="2">
        <v>2017</v>
      </c>
      <c r="E2103" s="1">
        <v>0</v>
      </c>
    </row>
    <row r="2104" spans="1:5" x14ac:dyDescent="0.35">
      <c r="A2104" s="1" t="s">
        <v>131</v>
      </c>
      <c r="B2104" s="1" t="s">
        <v>101</v>
      </c>
      <c r="C2104" s="1" t="s">
        <v>63</v>
      </c>
      <c r="D2104" s="2">
        <v>2008</v>
      </c>
      <c r="E2104" s="1">
        <v>0</v>
      </c>
    </row>
    <row r="2105" spans="1:5" x14ac:dyDescent="0.35">
      <c r="A2105" s="1" t="s">
        <v>131</v>
      </c>
      <c r="B2105" s="1" t="s">
        <v>101</v>
      </c>
      <c r="C2105" s="1" t="s">
        <v>63</v>
      </c>
      <c r="D2105" s="2">
        <v>2017</v>
      </c>
      <c r="E2105" s="1">
        <v>0</v>
      </c>
    </row>
    <row r="2106" spans="1:5" x14ac:dyDescent="0.35">
      <c r="A2106" s="1" t="s">
        <v>131</v>
      </c>
      <c r="B2106" s="1" t="s">
        <v>101</v>
      </c>
      <c r="C2106" s="1" t="s">
        <v>64</v>
      </c>
      <c r="D2106" s="2">
        <v>2008</v>
      </c>
      <c r="E2106" s="1">
        <v>0</v>
      </c>
    </row>
    <row r="2107" spans="1:5" x14ac:dyDescent="0.35">
      <c r="A2107" s="1" t="s">
        <v>131</v>
      </c>
      <c r="B2107" s="1" t="s">
        <v>101</v>
      </c>
      <c r="C2107" s="1" t="s">
        <v>64</v>
      </c>
      <c r="D2107" s="2">
        <v>2017</v>
      </c>
      <c r="E2107" s="1">
        <v>0</v>
      </c>
    </row>
    <row r="2108" spans="1:5" x14ac:dyDescent="0.35">
      <c r="A2108" s="1" t="s">
        <v>131</v>
      </c>
      <c r="B2108" s="1" t="s">
        <v>101</v>
      </c>
      <c r="C2108" s="1" t="s">
        <v>65</v>
      </c>
      <c r="D2108" s="2">
        <v>2008</v>
      </c>
      <c r="E2108" s="1">
        <v>0</v>
      </c>
    </row>
    <row r="2109" spans="1:5" x14ac:dyDescent="0.35">
      <c r="A2109" s="1" t="s">
        <v>131</v>
      </c>
      <c r="B2109" s="1" t="s">
        <v>101</v>
      </c>
      <c r="C2109" s="1" t="s">
        <v>65</v>
      </c>
      <c r="D2109" s="2">
        <v>2017</v>
      </c>
      <c r="E2109" s="1">
        <v>0</v>
      </c>
    </row>
    <row r="2110" spans="1:5" x14ac:dyDescent="0.35">
      <c r="A2110" s="1" t="s">
        <v>131</v>
      </c>
      <c r="B2110" s="1" t="s">
        <v>101</v>
      </c>
      <c r="C2110" s="1" t="s">
        <v>66</v>
      </c>
      <c r="D2110" s="2">
        <v>2008</v>
      </c>
      <c r="E2110" s="1">
        <v>0</v>
      </c>
    </row>
    <row r="2111" spans="1:5" x14ac:dyDescent="0.35">
      <c r="A2111" s="1" t="s">
        <v>131</v>
      </c>
      <c r="B2111" s="1" t="s">
        <v>101</v>
      </c>
      <c r="C2111" s="1" t="s">
        <v>66</v>
      </c>
      <c r="D2111" s="2">
        <v>2017</v>
      </c>
      <c r="E2111" s="1">
        <v>0</v>
      </c>
    </row>
    <row r="2112" spans="1:5" x14ac:dyDescent="0.35">
      <c r="A2112" s="1" t="s">
        <v>131</v>
      </c>
      <c r="B2112" s="1" t="s">
        <v>101</v>
      </c>
      <c r="C2112" s="1" t="s">
        <v>67</v>
      </c>
      <c r="D2112" s="2">
        <v>2008</v>
      </c>
      <c r="E2112" s="1">
        <v>0</v>
      </c>
    </row>
    <row r="2113" spans="1:5" x14ac:dyDescent="0.35">
      <c r="A2113" s="1" t="s">
        <v>131</v>
      </c>
      <c r="B2113" s="1" t="s">
        <v>101</v>
      </c>
      <c r="C2113" s="1" t="s">
        <v>67</v>
      </c>
      <c r="D2113" s="2">
        <v>2017</v>
      </c>
      <c r="E2113" s="1">
        <v>0</v>
      </c>
    </row>
    <row r="2114" spans="1:5" x14ac:dyDescent="0.35">
      <c r="A2114" s="1" t="s">
        <v>131</v>
      </c>
      <c r="B2114" s="1" t="s">
        <v>101</v>
      </c>
      <c r="C2114" s="1" t="s">
        <v>68</v>
      </c>
      <c r="D2114" s="2">
        <v>2008</v>
      </c>
      <c r="E2114" s="1">
        <v>0</v>
      </c>
    </row>
    <row r="2115" spans="1:5" x14ac:dyDescent="0.35">
      <c r="A2115" s="1" t="s">
        <v>131</v>
      </c>
      <c r="B2115" s="1" t="s">
        <v>101</v>
      </c>
      <c r="C2115" s="1" t="s">
        <v>68</v>
      </c>
      <c r="D2115" s="2">
        <v>2017</v>
      </c>
      <c r="E2115" s="1">
        <v>0</v>
      </c>
    </row>
    <row r="2116" spans="1:5" x14ac:dyDescent="0.35">
      <c r="A2116" s="1" t="s">
        <v>131</v>
      </c>
      <c r="B2116" s="1" t="s">
        <v>101</v>
      </c>
      <c r="C2116" s="1" t="s">
        <v>69</v>
      </c>
      <c r="D2116" s="2">
        <v>2008</v>
      </c>
      <c r="E2116" s="1">
        <v>0</v>
      </c>
    </row>
    <row r="2117" spans="1:5" x14ac:dyDescent="0.35">
      <c r="A2117" s="1" t="s">
        <v>131</v>
      </c>
      <c r="B2117" s="1" t="s">
        <v>101</v>
      </c>
      <c r="C2117" s="1" t="s">
        <v>69</v>
      </c>
      <c r="D2117" s="2">
        <v>2017</v>
      </c>
      <c r="E2117" s="1">
        <v>15</v>
      </c>
    </row>
    <row r="2118" spans="1:5" x14ac:dyDescent="0.35">
      <c r="A2118" s="1" t="s">
        <v>131</v>
      </c>
      <c r="B2118" s="1" t="s">
        <v>101</v>
      </c>
      <c r="C2118" s="1" t="s">
        <v>70</v>
      </c>
      <c r="D2118" s="2">
        <v>2008</v>
      </c>
      <c r="E2118" s="1">
        <v>0</v>
      </c>
    </row>
    <row r="2119" spans="1:5" x14ac:dyDescent="0.35">
      <c r="A2119" s="1" t="s">
        <v>131</v>
      </c>
      <c r="B2119" s="1" t="s">
        <v>101</v>
      </c>
      <c r="C2119" s="1" t="s">
        <v>70</v>
      </c>
      <c r="D2119" s="2">
        <v>2017</v>
      </c>
      <c r="E2119" s="1">
        <v>0</v>
      </c>
    </row>
    <row r="2120" spans="1:5" x14ac:dyDescent="0.35">
      <c r="A2120" s="1" t="s">
        <v>131</v>
      </c>
      <c r="B2120" s="1" t="s">
        <v>101</v>
      </c>
      <c r="C2120" s="1" t="s">
        <v>71</v>
      </c>
      <c r="D2120" s="2">
        <v>2008</v>
      </c>
      <c r="E2120" s="1">
        <v>0</v>
      </c>
    </row>
    <row r="2121" spans="1:5" x14ac:dyDescent="0.35">
      <c r="A2121" s="1" t="s">
        <v>131</v>
      </c>
      <c r="B2121" s="1" t="s">
        <v>101</v>
      </c>
      <c r="C2121" s="1" t="s">
        <v>71</v>
      </c>
      <c r="D2121" s="2">
        <v>2017</v>
      </c>
      <c r="E2121" s="1">
        <v>5</v>
      </c>
    </row>
    <row r="2122" spans="1:5" x14ac:dyDescent="0.35">
      <c r="A2122" s="1" t="s">
        <v>131</v>
      </c>
      <c r="B2122" s="1" t="s">
        <v>101</v>
      </c>
      <c r="C2122" s="1" t="s">
        <v>72</v>
      </c>
      <c r="D2122" s="2">
        <v>2008</v>
      </c>
      <c r="E2122" s="1">
        <v>0</v>
      </c>
    </row>
    <row r="2123" spans="1:5" x14ac:dyDescent="0.35">
      <c r="A2123" s="1" t="s">
        <v>131</v>
      </c>
      <c r="B2123" s="1" t="s">
        <v>101</v>
      </c>
      <c r="C2123" s="1" t="s">
        <v>72</v>
      </c>
      <c r="D2123" s="2">
        <v>2017</v>
      </c>
      <c r="E2123" s="1">
        <v>0</v>
      </c>
    </row>
    <row r="2124" spans="1:5" x14ac:dyDescent="0.35">
      <c r="A2124" s="1" t="s">
        <v>131</v>
      </c>
      <c r="B2124" s="1" t="s">
        <v>101</v>
      </c>
      <c r="C2124" s="1" t="s">
        <v>73</v>
      </c>
      <c r="D2124" s="2">
        <v>2008</v>
      </c>
      <c r="E2124" s="1">
        <v>0</v>
      </c>
    </row>
    <row r="2125" spans="1:5" x14ac:dyDescent="0.35">
      <c r="A2125" s="1" t="s">
        <v>131</v>
      </c>
      <c r="B2125" s="1" t="s">
        <v>101</v>
      </c>
      <c r="C2125" s="1" t="s">
        <v>73</v>
      </c>
      <c r="D2125" s="2">
        <v>2017</v>
      </c>
      <c r="E2125" s="1">
        <v>0</v>
      </c>
    </row>
    <row r="2126" spans="1:5" x14ac:dyDescent="0.35">
      <c r="A2126" s="1" t="s">
        <v>131</v>
      </c>
      <c r="B2126" s="1" t="s">
        <v>101</v>
      </c>
      <c r="C2126" s="1" t="s">
        <v>74</v>
      </c>
      <c r="D2126" s="2">
        <v>2008</v>
      </c>
      <c r="E2126" s="1">
        <v>0</v>
      </c>
    </row>
    <row r="2127" spans="1:5" x14ac:dyDescent="0.35">
      <c r="A2127" s="1" t="s">
        <v>131</v>
      </c>
      <c r="B2127" s="1" t="s">
        <v>101</v>
      </c>
      <c r="C2127" s="1" t="s">
        <v>74</v>
      </c>
      <c r="D2127" s="2">
        <v>2017</v>
      </c>
      <c r="E2127" s="1">
        <v>0</v>
      </c>
    </row>
    <row r="2128" spans="1:5" x14ac:dyDescent="0.35">
      <c r="A2128" s="1" t="s">
        <v>131</v>
      </c>
      <c r="B2128" s="1" t="s">
        <v>101</v>
      </c>
      <c r="C2128" s="1" t="s">
        <v>75</v>
      </c>
      <c r="D2128" s="2">
        <v>2008</v>
      </c>
      <c r="E2128" s="1">
        <v>0</v>
      </c>
    </row>
    <row r="2129" spans="1:5" x14ac:dyDescent="0.35">
      <c r="A2129" s="1" t="s">
        <v>131</v>
      </c>
      <c r="B2129" s="1" t="s">
        <v>101</v>
      </c>
      <c r="C2129" s="1" t="s">
        <v>75</v>
      </c>
      <c r="D2129" s="2">
        <v>2017</v>
      </c>
      <c r="E2129" s="1">
        <v>7</v>
      </c>
    </row>
    <row r="2130" spans="1:5" x14ac:dyDescent="0.35">
      <c r="A2130" s="1" t="s">
        <v>131</v>
      </c>
      <c r="B2130" s="1" t="s">
        <v>101</v>
      </c>
      <c r="C2130" s="1" t="s">
        <v>76</v>
      </c>
      <c r="D2130" s="2">
        <v>2008</v>
      </c>
      <c r="E2130" s="1">
        <v>0</v>
      </c>
    </row>
    <row r="2131" spans="1:5" x14ac:dyDescent="0.35">
      <c r="A2131" s="1" t="s">
        <v>131</v>
      </c>
      <c r="B2131" s="1" t="s">
        <v>101</v>
      </c>
      <c r="C2131" s="1" t="s">
        <v>76</v>
      </c>
      <c r="D2131" s="2">
        <v>2017</v>
      </c>
      <c r="E2131" s="1">
        <v>0</v>
      </c>
    </row>
    <row r="2132" spans="1:5" x14ac:dyDescent="0.35">
      <c r="A2132" s="1" t="s">
        <v>131</v>
      </c>
      <c r="B2132" s="1" t="s">
        <v>101</v>
      </c>
      <c r="C2132" s="1" t="s">
        <v>77</v>
      </c>
      <c r="D2132" s="2">
        <v>2008</v>
      </c>
      <c r="E2132" s="1">
        <v>0</v>
      </c>
    </row>
    <row r="2133" spans="1:5" x14ac:dyDescent="0.35">
      <c r="A2133" s="1" t="s">
        <v>131</v>
      </c>
      <c r="B2133" s="1" t="s">
        <v>101</v>
      </c>
      <c r="C2133" s="1" t="s">
        <v>77</v>
      </c>
      <c r="D2133" s="2">
        <v>2017</v>
      </c>
      <c r="E2133" s="1">
        <v>0</v>
      </c>
    </row>
    <row r="2134" spans="1:5" x14ac:dyDescent="0.35">
      <c r="A2134" s="1" t="s">
        <v>131</v>
      </c>
      <c r="B2134" s="1" t="s">
        <v>101</v>
      </c>
      <c r="C2134" s="1" t="s">
        <v>78</v>
      </c>
      <c r="D2134" s="2">
        <v>2008</v>
      </c>
      <c r="E2134" s="1">
        <v>0</v>
      </c>
    </row>
    <row r="2135" spans="1:5" x14ac:dyDescent="0.35">
      <c r="A2135" s="1" t="s">
        <v>131</v>
      </c>
      <c r="B2135" s="1" t="s">
        <v>101</v>
      </c>
      <c r="C2135" s="1" t="s">
        <v>78</v>
      </c>
      <c r="D2135" s="2">
        <v>2017</v>
      </c>
      <c r="E2135" s="1">
        <v>13</v>
      </c>
    </row>
    <row r="2136" spans="1:5" x14ac:dyDescent="0.35">
      <c r="A2136" s="1" t="s">
        <v>131</v>
      </c>
      <c r="B2136" s="1" t="s">
        <v>101</v>
      </c>
      <c r="C2136" s="1" t="s">
        <v>79</v>
      </c>
      <c r="D2136" s="2">
        <v>2008</v>
      </c>
      <c r="E2136" s="1">
        <v>0</v>
      </c>
    </row>
    <row r="2137" spans="1:5" x14ac:dyDescent="0.35">
      <c r="A2137" s="1" t="s">
        <v>131</v>
      </c>
      <c r="B2137" s="1" t="s">
        <v>101</v>
      </c>
      <c r="C2137" s="1" t="s">
        <v>79</v>
      </c>
      <c r="D2137" s="2">
        <v>2017</v>
      </c>
      <c r="E2137" s="1">
        <v>0</v>
      </c>
    </row>
    <row r="2138" spans="1:5" x14ac:dyDescent="0.35">
      <c r="A2138" s="1" t="s">
        <v>131</v>
      </c>
      <c r="B2138" s="1" t="s">
        <v>101</v>
      </c>
      <c r="C2138" s="1" t="s">
        <v>80</v>
      </c>
      <c r="D2138" s="2">
        <v>2008</v>
      </c>
      <c r="E2138" s="1">
        <v>0</v>
      </c>
    </row>
    <row r="2139" spans="1:5" x14ac:dyDescent="0.35">
      <c r="A2139" s="1" t="s">
        <v>131</v>
      </c>
      <c r="B2139" s="1" t="s">
        <v>101</v>
      </c>
      <c r="C2139" s="1" t="s">
        <v>80</v>
      </c>
      <c r="D2139" s="2">
        <v>2017</v>
      </c>
      <c r="E2139" s="1">
        <v>0</v>
      </c>
    </row>
    <row r="2140" spans="1:5" x14ac:dyDescent="0.35">
      <c r="A2140" s="1" t="s">
        <v>131</v>
      </c>
      <c r="B2140" s="1" t="s">
        <v>101</v>
      </c>
      <c r="C2140" s="1" t="s">
        <v>81</v>
      </c>
      <c r="D2140" s="2">
        <v>2008</v>
      </c>
      <c r="E2140" s="1">
        <v>0</v>
      </c>
    </row>
    <row r="2141" spans="1:5" x14ac:dyDescent="0.35">
      <c r="A2141" s="1" t="s">
        <v>131</v>
      </c>
      <c r="B2141" s="1" t="s">
        <v>101</v>
      </c>
      <c r="C2141" s="1" t="s">
        <v>81</v>
      </c>
      <c r="D2141" s="2">
        <v>2017</v>
      </c>
      <c r="E2141" s="1">
        <v>14</v>
      </c>
    </row>
    <row r="2142" spans="1:5" x14ac:dyDescent="0.35">
      <c r="A2142" s="1" t="s">
        <v>131</v>
      </c>
      <c r="B2142" s="1" t="s">
        <v>101</v>
      </c>
      <c r="C2142" s="1" t="s">
        <v>82</v>
      </c>
      <c r="D2142" s="2">
        <v>2008</v>
      </c>
      <c r="E2142" s="1">
        <v>0</v>
      </c>
    </row>
    <row r="2143" spans="1:5" x14ac:dyDescent="0.35">
      <c r="A2143" s="1" t="s">
        <v>131</v>
      </c>
      <c r="B2143" s="1" t="s">
        <v>101</v>
      </c>
      <c r="C2143" s="1" t="s">
        <v>82</v>
      </c>
      <c r="D2143" s="2">
        <v>2017</v>
      </c>
      <c r="E2143" s="1">
        <v>11</v>
      </c>
    </row>
    <row r="2144" spans="1:5" x14ac:dyDescent="0.35">
      <c r="A2144" s="1" t="s">
        <v>131</v>
      </c>
      <c r="B2144" s="1" t="s">
        <v>101</v>
      </c>
      <c r="C2144" s="1" t="s">
        <v>83</v>
      </c>
      <c r="D2144" s="2">
        <v>2008</v>
      </c>
      <c r="E2144" s="1">
        <v>0</v>
      </c>
    </row>
    <row r="2145" spans="1:5" x14ac:dyDescent="0.35">
      <c r="A2145" s="1" t="s">
        <v>131</v>
      </c>
      <c r="B2145" s="1" t="s">
        <v>101</v>
      </c>
      <c r="C2145" s="1" t="s">
        <v>83</v>
      </c>
      <c r="D2145" s="2">
        <v>2017</v>
      </c>
      <c r="E2145" s="1">
        <v>0</v>
      </c>
    </row>
    <row r="2146" spans="1:5" x14ac:dyDescent="0.35">
      <c r="A2146" s="1" t="s">
        <v>131</v>
      </c>
      <c r="B2146" s="1" t="s">
        <v>101</v>
      </c>
      <c r="C2146" s="1" t="s">
        <v>84</v>
      </c>
      <c r="D2146" s="2">
        <v>2008</v>
      </c>
      <c r="E2146" s="1">
        <v>0</v>
      </c>
    </row>
    <row r="2147" spans="1:5" x14ac:dyDescent="0.35">
      <c r="A2147" s="1" t="s">
        <v>131</v>
      </c>
      <c r="B2147" s="1" t="s">
        <v>101</v>
      </c>
      <c r="C2147" s="1" t="s">
        <v>84</v>
      </c>
      <c r="D2147" s="2">
        <v>2017</v>
      </c>
      <c r="E2147" s="1">
        <v>11</v>
      </c>
    </row>
    <row r="2148" spans="1:5" x14ac:dyDescent="0.35">
      <c r="A2148" s="1" t="s">
        <v>131</v>
      </c>
      <c r="B2148" s="1" t="s">
        <v>101</v>
      </c>
      <c r="C2148" s="1" t="s">
        <v>85</v>
      </c>
      <c r="D2148" s="2">
        <v>2008</v>
      </c>
      <c r="E2148" s="1">
        <v>0</v>
      </c>
    </row>
    <row r="2149" spans="1:5" x14ac:dyDescent="0.35">
      <c r="A2149" s="1" t="s">
        <v>131</v>
      </c>
      <c r="B2149" s="1" t="s">
        <v>101</v>
      </c>
      <c r="C2149" s="1" t="s">
        <v>85</v>
      </c>
      <c r="D2149" s="2">
        <v>2017</v>
      </c>
      <c r="E2149" s="1">
        <v>0</v>
      </c>
    </row>
    <row r="2150" spans="1:5" x14ac:dyDescent="0.35">
      <c r="A2150" s="1" t="s">
        <v>131</v>
      </c>
      <c r="B2150" s="1" t="s">
        <v>101</v>
      </c>
      <c r="C2150" s="1" t="s">
        <v>86</v>
      </c>
      <c r="D2150" s="2">
        <v>2008</v>
      </c>
      <c r="E2150" s="1">
        <v>0</v>
      </c>
    </row>
    <row r="2151" spans="1:5" x14ac:dyDescent="0.35">
      <c r="A2151" s="1" t="s">
        <v>131</v>
      </c>
      <c r="B2151" s="1" t="s">
        <v>101</v>
      </c>
      <c r="C2151" s="1" t="s">
        <v>86</v>
      </c>
      <c r="D2151" s="2">
        <v>2017</v>
      </c>
      <c r="E2151" s="1">
        <v>10</v>
      </c>
    </row>
    <row r="2152" spans="1:5" x14ac:dyDescent="0.35">
      <c r="A2152" s="1" t="s">
        <v>131</v>
      </c>
      <c r="B2152" s="1" t="s">
        <v>101</v>
      </c>
      <c r="C2152" s="1" t="s">
        <v>87</v>
      </c>
      <c r="D2152" s="2">
        <v>2008</v>
      </c>
      <c r="E2152" s="1">
        <v>0</v>
      </c>
    </row>
    <row r="2153" spans="1:5" x14ac:dyDescent="0.35">
      <c r="A2153" s="1" t="s">
        <v>131</v>
      </c>
      <c r="B2153" s="1" t="s">
        <v>101</v>
      </c>
      <c r="C2153" s="1" t="s">
        <v>87</v>
      </c>
      <c r="D2153" s="2">
        <v>2017</v>
      </c>
      <c r="E2153" s="1">
        <v>1</v>
      </c>
    </row>
    <row r="2154" spans="1:5" x14ac:dyDescent="0.35">
      <c r="A2154" s="1" t="s">
        <v>131</v>
      </c>
      <c r="B2154" s="1" t="s">
        <v>101</v>
      </c>
      <c r="C2154" s="1" t="s">
        <v>88</v>
      </c>
      <c r="D2154" s="2">
        <v>2008</v>
      </c>
      <c r="E2154" s="1">
        <v>0</v>
      </c>
    </row>
    <row r="2155" spans="1:5" x14ac:dyDescent="0.35">
      <c r="A2155" s="1" t="s">
        <v>131</v>
      </c>
      <c r="B2155" s="1" t="s">
        <v>101</v>
      </c>
      <c r="C2155" s="1" t="s">
        <v>88</v>
      </c>
      <c r="D2155" s="2">
        <v>2017</v>
      </c>
      <c r="E2155" s="1">
        <v>0</v>
      </c>
    </row>
    <row r="2156" spans="1:5" x14ac:dyDescent="0.35">
      <c r="A2156" s="1" t="s">
        <v>131</v>
      </c>
      <c r="B2156" s="1" t="s">
        <v>101</v>
      </c>
      <c r="C2156" s="1" t="s">
        <v>89</v>
      </c>
      <c r="D2156" s="2">
        <v>2008</v>
      </c>
      <c r="E2156" s="1">
        <v>0</v>
      </c>
    </row>
    <row r="2157" spans="1:5" x14ac:dyDescent="0.35">
      <c r="A2157" s="1" t="s">
        <v>131</v>
      </c>
      <c r="B2157" s="1" t="s">
        <v>101</v>
      </c>
      <c r="C2157" s="1" t="s">
        <v>89</v>
      </c>
      <c r="D2157" s="2">
        <v>2017</v>
      </c>
      <c r="E2157" s="1">
        <v>30</v>
      </c>
    </row>
    <row r="2158" spans="1:5" x14ac:dyDescent="0.35">
      <c r="A2158" s="1" t="s">
        <v>131</v>
      </c>
      <c r="B2158" s="1" t="s">
        <v>101</v>
      </c>
      <c r="C2158" s="1" t="s">
        <v>90</v>
      </c>
      <c r="D2158" s="2">
        <v>2008</v>
      </c>
      <c r="E2158" s="1">
        <v>0</v>
      </c>
    </row>
    <row r="2159" spans="1:5" x14ac:dyDescent="0.35">
      <c r="A2159" s="1" t="s">
        <v>131</v>
      </c>
      <c r="B2159" s="1" t="s">
        <v>101</v>
      </c>
      <c r="C2159" s="1" t="s">
        <v>90</v>
      </c>
      <c r="D2159" s="2">
        <v>2017</v>
      </c>
      <c r="E2159" s="1">
        <v>7</v>
      </c>
    </row>
    <row r="2160" spans="1:5" x14ac:dyDescent="0.35">
      <c r="A2160" s="1" t="s">
        <v>131</v>
      </c>
      <c r="B2160" s="1" t="s">
        <v>101</v>
      </c>
      <c r="C2160" s="1" t="s">
        <v>91</v>
      </c>
      <c r="D2160" s="2">
        <v>2008</v>
      </c>
      <c r="E2160" s="1">
        <v>0</v>
      </c>
    </row>
    <row r="2161" spans="1:5" x14ac:dyDescent="0.35">
      <c r="A2161" s="1" t="s">
        <v>131</v>
      </c>
      <c r="B2161" s="1" t="s">
        <v>101</v>
      </c>
      <c r="C2161" s="1" t="s">
        <v>91</v>
      </c>
      <c r="D2161" s="2">
        <v>2017</v>
      </c>
      <c r="E2161" s="1">
        <v>0</v>
      </c>
    </row>
    <row r="2162" spans="1:5" x14ac:dyDescent="0.35">
      <c r="A2162" s="1" t="s">
        <v>131</v>
      </c>
      <c r="B2162" s="1" t="s">
        <v>101</v>
      </c>
      <c r="C2162" s="1" t="s">
        <v>92</v>
      </c>
      <c r="D2162" s="2">
        <v>2008</v>
      </c>
      <c r="E2162" s="1">
        <v>0</v>
      </c>
    </row>
    <row r="2163" spans="1:5" x14ac:dyDescent="0.35">
      <c r="A2163" s="1" t="s">
        <v>131</v>
      </c>
      <c r="B2163" s="1" t="s">
        <v>101</v>
      </c>
      <c r="C2163" s="1" t="s">
        <v>92</v>
      </c>
      <c r="D2163" s="2">
        <v>2017</v>
      </c>
      <c r="E2163" s="1">
        <v>0</v>
      </c>
    </row>
    <row r="2164" spans="1:5" x14ac:dyDescent="0.35">
      <c r="A2164" s="1" t="s">
        <v>131</v>
      </c>
      <c r="B2164" s="1" t="s">
        <v>101</v>
      </c>
      <c r="C2164" s="1" t="s">
        <v>93</v>
      </c>
      <c r="D2164" s="2">
        <v>2008</v>
      </c>
      <c r="E2164" s="1">
        <v>0</v>
      </c>
    </row>
    <row r="2165" spans="1:5" x14ac:dyDescent="0.35">
      <c r="A2165" s="1" t="s">
        <v>131</v>
      </c>
      <c r="B2165" s="1" t="s">
        <v>101</v>
      </c>
      <c r="C2165" s="1" t="s">
        <v>93</v>
      </c>
      <c r="D2165" s="2">
        <v>2017</v>
      </c>
      <c r="E2165" s="1">
        <v>0</v>
      </c>
    </row>
    <row r="2166" spans="1:5" x14ac:dyDescent="0.35">
      <c r="A2166" s="1" t="s">
        <v>131</v>
      </c>
      <c r="B2166" s="1" t="s">
        <v>101</v>
      </c>
      <c r="C2166" s="1" t="s">
        <v>94</v>
      </c>
      <c r="D2166" s="2">
        <v>2008</v>
      </c>
      <c r="E2166" s="1">
        <v>0</v>
      </c>
    </row>
    <row r="2167" spans="1:5" x14ac:dyDescent="0.35">
      <c r="A2167" s="1" t="s">
        <v>131</v>
      </c>
      <c r="B2167" s="1" t="s">
        <v>101</v>
      </c>
      <c r="C2167" s="1" t="s">
        <v>94</v>
      </c>
      <c r="D2167" s="2">
        <v>2017</v>
      </c>
      <c r="E2167" s="1">
        <v>0</v>
      </c>
    </row>
    <row r="2168" spans="1:5" x14ac:dyDescent="0.35">
      <c r="A2168" s="1" t="s">
        <v>131</v>
      </c>
      <c r="B2168" s="1" t="s">
        <v>101</v>
      </c>
      <c r="C2168" s="1" t="s">
        <v>95</v>
      </c>
      <c r="D2168" s="2">
        <v>2008</v>
      </c>
      <c r="E2168" s="1">
        <v>0</v>
      </c>
    </row>
    <row r="2169" spans="1:5" x14ac:dyDescent="0.35">
      <c r="A2169" s="1" t="s">
        <v>131</v>
      </c>
      <c r="B2169" s="1" t="s">
        <v>101</v>
      </c>
      <c r="C2169" s="1" t="s">
        <v>95</v>
      </c>
      <c r="D2169" s="2">
        <v>2017</v>
      </c>
      <c r="E2169" s="1">
        <v>5</v>
      </c>
    </row>
    <row r="2170" spans="1:5" x14ac:dyDescent="0.35">
      <c r="A2170" s="1" t="s">
        <v>131</v>
      </c>
      <c r="B2170" s="1" t="s">
        <v>101</v>
      </c>
      <c r="C2170" s="1" t="s">
        <v>96</v>
      </c>
      <c r="D2170" s="2">
        <v>2008</v>
      </c>
      <c r="E2170" s="1">
        <v>0</v>
      </c>
    </row>
    <row r="2171" spans="1:5" x14ac:dyDescent="0.35">
      <c r="A2171" s="1" t="s">
        <v>131</v>
      </c>
      <c r="B2171" s="1" t="s">
        <v>101</v>
      </c>
      <c r="C2171" s="1" t="s">
        <v>96</v>
      </c>
      <c r="D2171" s="2">
        <v>2017</v>
      </c>
      <c r="E2171" s="1">
        <v>0</v>
      </c>
    </row>
    <row r="2172" spans="1:5" x14ac:dyDescent="0.35">
      <c r="A2172" s="1" t="s">
        <v>131</v>
      </c>
      <c r="B2172" s="1" t="s">
        <v>101</v>
      </c>
      <c r="C2172" s="1" t="s">
        <v>97</v>
      </c>
      <c r="D2172" s="2">
        <v>2008</v>
      </c>
      <c r="E2172" s="1">
        <v>0</v>
      </c>
    </row>
    <row r="2173" spans="1:5" x14ac:dyDescent="0.35">
      <c r="A2173" s="1" t="s">
        <v>131</v>
      </c>
      <c r="B2173" s="1" t="s">
        <v>101</v>
      </c>
      <c r="C2173" s="1" t="s">
        <v>97</v>
      </c>
      <c r="D2173" s="2">
        <v>2017</v>
      </c>
      <c r="E2173" s="1">
        <v>0</v>
      </c>
    </row>
    <row r="2174" spans="1:5" x14ac:dyDescent="0.35">
      <c r="A2174" s="1" t="s">
        <v>131</v>
      </c>
      <c r="B2174" s="1" t="s">
        <v>101</v>
      </c>
      <c r="C2174" s="1" t="s">
        <v>98</v>
      </c>
      <c r="D2174" s="2">
        <v>2008</v>
      </c>
      <c r="E2174" s="1">
        <v>0</v>
      </c>
    </row>
    <row r="2175" spans="1:5" x14ac:dyDescent="0.35">
      <c r="A2175" s="1" t="s">
        <v>131</v>
      </c>
      <c r="B2175" s="1" t="s">
        <v>101</v>
      </c>
      <c r="C2175" s="1" t="s">
        <v>98</v>
      </c>
      <c r="D2175" s="2">
        <v>2017</v>
      </c>
      <c r="E2175" s="1">
        <v>6</v>
      </c>
    </row>
    <row r="2176" spans="1:5" x14ac:dyDescent="0.35">
      <c r="A2176" s="1" t="s">
        <v>131</v>
      </c>
      <c r="B2176" s="1" t="s">
        <v>101</v>
      </c>
      <c r="C2176" s="1" t="s">
        <v>99</v>
      </c>
      <c r="D2176" s="2">
        <v>2008</v>
      </c>
      <c r="E2176" s="1">
        <v>0</v>
      </c>
    </row>
    <row r="2177" spans="1:5" x14ac:dyDescent="0.35">
      <c r="A2177" s="1" t="s">
        <v>131</v>
      </c>
      <c r="B2177" s="1" t="s">
        <v>101</v>
      </c>
      <c r="C2177" s="1" t="s">
        <v>99</v>
      </c>
      <c r="D2177" s="2">
        <v>2017</v>
      </c>
      <c r="E2177" s="1">
        <v>7</v>
      </c>
    </row>
    <row r="2178" spans="1:5" x14ac:dyDescent="0.35">
      <c r="A2178" s="1" t="s">
        <v>131</v>
      </c>
      <c r="B2178" s="1" t="s">
        <v>101</v>
      </c>
      <c r="C2178" s="1" t="s">
        <v>100</v>
      </c>
      <c r="D2178" s="2">
        <v>2008</v>
      </c>
      <c r="E2178" s="1">
        <v>0</v>
      </c>
    </row>
    <row r="2179" spans="1:5" x14ac:dyDescent="0.35">
      <c r="A2179" s="1" t="s">
        <v>131</v>
      </c>
      <c r="B2179" s="1" t="s">
        <v>101</v>
      </c>
      <c r="C2179" s="1" t="s">
        <v>100</v>
      </c>
      <c r="D2179" s="2">
        <v>2017</v>
      </c>
      <c r="E2179" s="1">
        <v>8</v>
      </c>
    </row>
    <row r="2180" spans="1:5" x14ac:dyDescent="0.35">
      <c r="A2180" s="1" t="s">
        <v>131</v>
      </c>
      <c r="B2180" s="1" t="s">
        <v>102</v>
      </c>
      <c r="C2180" s="1" t="s">
        <v>2</v>
      </c>
      <c r="D2180" s="2">
        <v>2008</v>
      </c>
      <c r="E2180" s="1">
        <v>0</v>
      </c>
    </row>
    <row r="2181" spans="1:5" x14ac:dyDescent="0.35">
      <c r="A2181" s="1" t="s">
        <v>131</v>
      </c>
      <c r="B2181" s="1" t="s">
        <v>102</v>
      </c>
      <c r="C2181" s="1" t="s">
        <v>2</v>
      </c>
      <c r="D2181" s="2">
        <v>2017</v>
      </c>
      <c r="E2181" s="1">
        <v>224</v>
      </c>
    </row>
    <row r="2182" spans="1:5" x14ac:dyDescent="0.35">
      <c r="A2182" s="1" t="s">
        <v>131</v>
      </c>
      <c r="B2182" s="1" t="s">
        <v>102</v>
      </c>
      <c r="C2182" s="1" t="s">
        <v>3</v>
      </c>
      <c r="D2182" s="2">
        <v>2008</v>
      </c>
      <c r="E2182" s="1">
        <v>0</v>
      </c>
    </row>
    <row r="2183" spans="1:5" x14ac:dyDescent="0.35">
      <c r="A2183" s="1" t="s">
        <v>131</v>
      </c>
      <c r="B2183" s="1" t="s">
        <v>102</v>
      </c>
      <c r="C2183" s="1" t="s">
        <v>3</v>
      </c>
      <c r="D2183" s="2">
        <v>2017</v>
      </c>
      <c r="E2183" s="1">
        <v>13</v>
      </c>
    </row>
    <row r="2184" spans="1:5" x14ac:dyDescent="0.35">
      <c r="A2184" s="1" t="s">
        <v>131</v>
      </c>
      <c r="B2184" s="1" t="s">
        <v>102</v>
      </c>
      <c r="C2184" s="1" t="s">
        <v>4</v>
      </c>
      <c r="D2184" s="2">
        <v>2008</v>
      </c>
      <c r="E2184" s="1">
        <v>0</v>
      </c>
    </row>
    <row r="2185" spans="1:5" x14ac:dyDescent="0.35">
      <c r="A2185" s="1" t="s">
        <v>131</v>
      </c>
      <c r="B2185" s="1" t="s">
        <v>102</v>
      </c>
      <c r="C2185" s="1" t="s">
        <v>4</v>
      </c>
      <c r="D2185" s="2">
        <v>2017</v>
      </c>
      <c r="E2185" s="1">
        <v>0</v>
      </c>
    </row>
    <row r="2186" spans="1:5" x14ac:dyDescent="0.35">
      <c r="A2186" s="1" t="s">
        <v>131</v>
      </c>
      <c r="B2186" s="1" t="s">
        <v>102</v>
      </c>
      <c r="C2186" s="1" t="s">
        <v>5</v>
      </c>
      <c r="D2186" s="2">
        <v>2008</v>
      </c>
      <c r="E2186" s="1">
        <v>0</v>
      </c>
    </row>
    <row r="2187" spans="1:5" x14ac:dyDescent="0.35">
      <c r="A2187" s="1" t="s">
        <v>131</v>
      </c>
      <c r="B2187" s="1" t="s">
        <v>102</v>
      </c>
      <c r="C2187" s="1" t="s">
        <v>5</v>
      </c>
      <c r="D2187" s="2">
        <v>2017</v>
      </c>
      <c r="E2187" s="1">
        <v>0</v>
      </c>
    </row>
    <row r="2188" spans="1:5" x14ac:dyDescent="0.35">
      <c r="A2188" s="1" t="s">
        <v>131</v>
      </c>
      <c r="B2188" s="1" t="s">
        <v>102</v>
      </c>
      <c r="C2188" s="1" t="s">
        <v>6</v>
      </c>
      <c r="D2188" s="2">
        <v>2008</v>
      </c>
      <c r="E2188" s="1">
        <v>0</v>
      </c>
    </row>
    <row r="2189" spans="1:5" x14ac:dyDescent="0.35">
      <c r="A2189" s="1" t="s">
        <v>131</v>
      </c>
      <c r="B2189" s="1" t="s">
        <v>102</v>
      </c>
      <c r="C2189" s="1" t="s">
        <v>6</v>
      </c>
      <c r="D2189" s="2">
        <v>2017</v>
      </c>
      <c r="E2189" s="1">
        <v>0</v>
      </c>
    </row>
    <row r="2190" spans="1:5" x14ac:dyDescent="0.35">
      <c r="A2190" s="1" t="s">
        <v>131</v>
      </c>
      <c r="B2190" s="1" t="s">
        <v>102</v>
      </c>
      <c r="C2190" s="1" t="s">
        <v>7</v>
      </c>
      <c r="D2190" s="2">
        <v>2008</v>
      </c>
      <c r="E2190" s="1">
        <v>0</v>
      </c>
    </row>
    <row r="2191" spans="1:5" x14ac:dyDescent="0.35">
      <c r="A2191" s="1" t="s">
        <v>131</v>
      </c>
      <c r="B2191" s="1" t="s">
        <v>102</v>
      </c>
      <c r="C2191" s="1" t="s">
        <v>7</v>
      </c>
      <c r="D2191" s="2">
        <v>2017</v>
      </c>
      <c r="E2191" s="1">
        <v>0</v>
      </c>
    </row>
    <row r="2192" spans="1:5" x14ac:dyDescent="0.35">
      <c r="A2192" s="1" t="s">
        <v>131</v>
      </c>
      <c r="B2192" s="1" t="s">
        <v>102</v>
      </c>
      <c r="C2192" s="1" t="s">
        <v>8</v>
      </c>
      <c r="D2192" s="2">
        <v>2008</v>
      </c>
      <c r="E2192" s="1">
        <v>0</v>
      </c>
    </row>
    <row r="2193" spans="1:5" x14ac:dyDescent="0.35">
      <c r="A2193" s="1" t="s">
        <v>131</v>
      </c>
      <c r="B2193" s="1" t="s">
        <v>102</v>
      </c>
      <c r="C2193" s="1" t="s">
        <v>8</v>
      </c>
      <c r="D2193" s="2">
        <v>2017</v>
      </c>
      <c r="E2193" s="1">
        <v>0</v>
      </c>
    </row>
    <row r="2194" spans="1:5" x14ac:dyDescent="0.35">
      <c r="A2194" s="1" t="s">
        <v>131</v>
      </c>
      <c r="B2194" s="1" t="s">
        <v>102</v>
      </c>
      <c r="C2194" s="1" t="s">
        <v>9</v>
      </c>
      <c r="D2194" s="2">
        <v>2008</v>
      </c>
      <c r="E2194" s="1">
        <v>0</v>
      </c>
    </row>
    <row r="2195" spans="1:5" x14ac:dyDescent="0.35">
      <c r="A2195" s="1" t="s">
        <v>131</v>
      </c>
      <c r="B2195" s="1" t="s">
        <v>102</v>
      </c>
      <c r="C2195" s="1" t="s">
        <v>9</v>
      </c>
      <c r="D2195" s="2">
        <v>2017</v>
      </c>
      <c r="E2195" s="1">
        <v>0</v>
      </c>
    </row>
    <row r="2196" spans="1:5" x14ac:dyDescent="0.35">
      <c r="A2196" s="1" t="s">
        <v>131</v>
      </c>
      <c r="B2196" s="1" t="s">
        <v>102</v>
      </c>
      <c r="C2196" s="1" t="s">
        <v>10</v>
      </c>
      <c r="D2196" s="2">
        <v>2008</v>
      </c>
      <c r="E2196" s="1">
        <v>0</v>
      </c>
    </row>
    <row r="2197" spans="1:5" x14ac:dyDescent="0.35">
      <c r="A2197" s="1" t="s">
        <v>131</v>
      </c>
      <c r="B2197" s="1" t="s">
        <v>102</v>
      </c>
      <c r="C2197" s="1" t="s">
        <v>10</v>
      </c>
      <c r="D2197" s="2">
        <v>2017</v>
      </c>
      <c r="E2197" s="1">
        <v>0</v>
      </c>
    </row>
    <row r="2198" spans="1:5" x14ac:dyDescent="0.35">
      <c r="A2198" s="1" t="s">
        <v>131</v>
      </c>
      <c r="B2198" s="1" t="s">
        <v>102</v>
      </c>
      <c r="C2198" s="1" t="s">
        <v>11</v>
      </c>
      <c r="D2198" s="2">
        <v>2008</v>
      </c>
      <c r="E2198" s="1">
        <v>0</v>
      </c>
    </row>
    <row r="2199" spans="1:5" x14ac:dyDescent="0.35">
      <c r="A2199" s="1" t="s">
        <v>131</v>
      </c>
      <c r="B2199" s="1" t="s">
        <v>102</v>
      </c>
      <c r="C2199" s="1" t="s">
        <v>11</v>
      </c>
      <c r="D2199" s="2">
        <v>2017</v>
      </c>
      <c r="E2199" s="1">
        <v>0</v>
      </c>
    </row>
    <row r="2200" spans="1:5" x14ac:dyDescent="0.35">
      <c r="A2200" s="1" t="s">
        <v>131</v>
      </c>
      <c r="B2200" s="1" t="s">
        <v>102</v>
      </c>
      <c r="C2200" s="1" t="s">
        <v>12</v>
      </c>
      <c r="D2200" s="2">
        <v>2008</v>
      </c>
      <c r="E2200" s="1">
        <v>0</v>
      </c>
    </row>
    <row r="2201" spans="1:5" x14ac:dyDescent="0.35">
      <c r="A2201" s="1" t="s">
        <v>131</v>
      </c>
      <c r="B2201" s="1" t="s">
        <v>102</v>
      </c>
      <c r="C2201" s="1" t="s">
        <v>12</v>
      </c>
      <c r="D2201" s="2">
        <v>2017</v>
      </c>
      <c r="E2201" s="1">
        <v>0</v>
      </c>
    </row>
    <row r="2202" spans="1:5" x14ac:dyDescent="0.35">
      <c r="A2202" s="1" t="s">
        <v>131</v>
      </c>
      <c r="B2202" s="1" t="s">
        <v>102</v>
      </c>
      <c r="C2202" s="1" t="s">
        <v>13</v>
      </c>
      <c r="D2202" s="2">
        <v>2008</v>
      </c>
      <c r="E2202" s="1">
        <v>0</v>
      </c>
    </row>
    <row r="2203" spans="1:5" x14ac:dyDescent="0.35">
      <c r="A2203" s="1" t="s">
        <v>131</v>
      </c>
      <c r="B2203" s="1" t="s">
        <v>102</v>
      </c>
      <c r="C2203" s="1" t="s">
        <v>13</v>
      </c>
      <c r="D2203" s="2">
        <v>2017</v>
      </c>
      <c r="E2203" s="1">
        <v>0</v>
      </c>
    </row>
    <row r="2204" spans="1:5" x14ac:dyDescent="0.35">
      <c r="A2204" s="1" t="s">
        <v>131</v>
      </c>
      <c r="B2204" s="1" t="s">
        <v>102</v>
      </c>
      <c r="C2204" s="1" t="s">
        <v>14</v>
      </c>
      <c r="D2204" s="2">
        <v>2008</v>
      </c>
      <c r="E2204" s="1">
        <v>0</v>
      </c>
    </row>
    <row r="2205" spans="1:5" x14ac:dyDescent="0.35">
      <c r="A2205" s="1" t="s">
        <v>131</v>
      </c>
      <c r="B2205" s="1" t="s">
        <v>102</v>
      </c>
      <c r="C2205" s="1" t="s">
        <v>14</v>
      </c>
      <c r="D2205" s="2">
        <v>2017</v>
      </c>
      <c r="E2205" s="1">
        <v>0</v>
      </c>
    </row>
    <row r="2206" spans="1:5" x14ac:dyDescent="0.35">
      <c r="A2206" s="1" t="s">
        <v>131</v>
      </c>
      <c r="B2206" s="1" t="s">
        <v>102</v>
      </c>
      <c r="C2206" s="1" t="s">
        <v>15</v>
      </c>
      <c r="D2206" s="2">
        <v>2008</v>
      </c>
      <c r="E2206" s="1">
        <v>0</v>
      </c>
    </row>
    <row r="2207" spans="1:5" x14ac:dyDescent="0.35">
      <c r="A2207" s="1" t="s">
        <v>131</v>
      </c>
      <c r="B2207" s="1" t="s">
        <v>102</v>
      </c>
      <c r="C2207" s="1" t="s">
        <v>15</v>
      </c>
      <c r="D2207" s="2">
        <v>2017</v>
      </c>
      <c r="E2207" s="1">
        <v>0</v>
      </c>
    </row>
    <row r="2208" spans="1:5" x14ac:dyDescent="0.35">
      <c r="A2208" s="1" t="s">
        <v>131</v>
      </c>
      <c r="B2208" s="1" t="s">
        <v>102</v>
      </c>
      <c r="C2208" s="1" t="s">
        <v>16</v>
      </c>
      <c r="D2208" s="2">
        <v>2008</v>
      </c>
      <c r="E2208" s="1">
        <v>0</v>
      </c>
    </row>
    <row r="2209" spans="1:5" x14ac:dyDescent="0.35">
      <c r="A2209" s="1" t="s">
        <v>131</v>
      </c>
      <c r="B2209" s="1" t="s">
        <v>102</v>
      </c>
      <c r="C2209" s="1" t="s">
        <v>16</v>
      </c>
      <c r="D2209" s="2">
        <v>2017</v>
      </c>
      <c r="E2209" s="1">
        <v>0</v>
      </c>
    </row>
    <row r="2210" spans="1:5" x14ac:dyDescent="0.35">
      <c r="A2210" s="1" t="s">
        <v>131</v>
      </c>
      <c r="B2210" s="1" t="s">
        <v>102</v>
      </c>
      <c r="C2210" s="1" t="s">
        <v>17</v>
      </c>
      <c r="D2210" s="2">
        <v>2008</v>
      </c>
      <c r="E2210" s="1">
        <v>0</v>
      </c>
    </row>
    <row r="2211" spans="1:5" x14ac:dyDescent="0.35">
      <c r="A2211" s="1" t="s">
        <v>131</v>
      </c>
      <c r="B2211" s="1" t="s">
        <v>102</v>
      </c>
      <c r="C2211" s="1" t="s">
        <v>17</v>
      </c>
      <c r="D2211" s="2">
        <v>2017</v>
      </c>
      <c r="E2211" s="1">
        <v>0</v>
      </c>
    </row>
    <row r="2212" spans="1:5" x14ac:dyDescent="0.35">
      <c r="A2212" s="1" t="s">
        <v>131</v>
      </c>
      <c r="B2212" s="1" t="s">
        <v>102</v>
      </c>
      <c r="C2212" s="1" t="s">
        <v>18</v>
      </c>
      <c r="D2212" s="2">
        <v>2008</v>
      </c>
      <c r="E2212" s="1">
        <v>0</v>
      </c>
    </row>
    <row r="2213" spans="1:5" x14ac:dyDescent="0.35">
      <c r="A2213" s="1" t="s">
        <v>131</v>
      </c>
      <c r="B2213" s="1" t="s">
        <v>102</v>
      </c>
      <c r="C2213" s="1" t="s">
        <v>18</v>
      </c>
      <c r="D2213" s="2">
        <v>2017</v>
      </c>
      <c r="E2213" s="1">
        <v>0</v>
      </c>
    </row>
    <row r="2214" spans="1:5" x14ac:dyDescent="0.35">
      <c r="A2214" s="1" t="s">
        <v>131</v>
      </c>
      <c r="B2214" s="1" t="s">
        <v>102</v>
      </c>
      <c r="C2214" s="1" t="s">
        <v>19</v>
      </c>
      <c r="D2214" s="2">
        <v>2008</v>
      </c>
      <c r="E2214" s="1">
        <v>0</v>
      </c>
    </row>
    <row r="2215" spans="1:5" x14ac:dyDescent="0.35">
      <c r="A2215" s="1" t="s">
        <v>131</v>
      </c>
      <c r="B2215" s="1" t="s">
        <v>102</v>
      </c>
      <c r="C2215" s="1" t="s">
        <v>19</v>
      </c>
      <c r="D2215" s="2">
        <v>2017</v>
      </c>
      <c r="E2215" s="1">
        <v>0</v>
      </c>
    </row>
    <row r="2216" spans="1:5" x14ac:dyDescent="0.35">
      <c r="A2216" s="1" t="s">
        <v>131</v>
      </c>
      <c r="B2216" s="1" t="s">
        <v>102</v>
      </c>
      <c r="C2216" s="1" t="s">
        <v>20</v>
      </c>
      <c r="D2216" s="2">
        <v>2008</v>
      </c>
      <c r="E2216" s="1">
        <v>0</v>
      </c>
    </row>
    <row r="2217" spans="1:5" x14ac:dyDescent="0.35">
      <c r="A2217" s="1" t="s">
        <v>131</v>
      </c>
      <c r="B2217" s="1" t="s">
        <v>102</v>
      </c>
      <c r="C2217" s="1" t="s">
        <v>20</v>
      </c>
      <c r="D2217" s="2">
        <v>2017</v>
      </c>
      <c r="E2217" s="1">
        <v>0</v>
      </c>
    </row>
    <row r="2218" spans="1:5" x14ac:dyDescent="0.35">
      <c r="A2218" s="1" t="s">
        <v>131</v>
      </c>
      <c r="B2218" s="1" t="s">
        <v>102</v>
      </c>
      <c r="C2218" s="1" t="s">
        <v>21</v>
      </c>
      <c r="D2218" s="2">
        <v>2008</v>
      </c>
      <c r="E2218" s="1">
        <v>0</v>
      </c>
    </row>
    <row r="2219" spans="1:5" x14ac:dyDescent="0.35">
      <c r="A2219" s="1" t="s">
        <v>131</v>
      </c>
      <c r="B2219" s="1" t="s">
        <v>102</v>
      </c>
      <c r="C2219" s="1" t="s">
        <v>21</v>
      </c>
      <c r="D2219" s="2">
        <v>2017</v>
      </c>
      <c r="E2219" s="1">
        <v>0</v>
      </c>
    </row>
    <row r="2220" spans="1:5" x14ac:dyDescent="0.35">
      <c r="A2220" s="1" t="s">
        <v>131</v>
      </c>
      <c r="B2220" s="1" t="s">
        <v>102</v>
      </c>
      <c r="C2220" s="1" t="s">
        <v>22</v>
      </c>
      <c r="D2220" s="2">
        <v>2008</v>
      </c>
      <c r="E2220" s="1">
        <v>0</v>
      </c>
    </row>
    <row r="2221" spans="1:5" x14ac:dyDescent="0.35">
      <c r="A2221" s="1" t="s">
        <v>131</v>
      </c>
      <c r="B2221" s="1" t="s">
        <v>102</v>
      </c>
      <c r="C2221" s="1" t="s">
        <v>22</v>
      </c>
      <c r="D2221" s="2">
        <v>2017</v>
      </c>
      <c r="E2221" s="1">
        <v>0</v>
      </c>
    </row>
    <row r="2222" spans="1:5" x14ac:dyDescent="0.35">
      <c r="A2222" s="1" t="s">
        <v>131</v>
      </c>
      <c r="B2222" s="1" t="s">
        <v>102</v>
      </c>
      <c r="C2222" s="1" t="s">
        <v>23</v>
      </c>
      <c r="D2222" s="2">
        <v>2008</v>
      </c>
      <c r="E2222" s="1">
        <v>0</v>
      </c>
    </row>
    <row r="2223" spans="1:5" x14ac:dyDescent="0.35">
      <c r="A2223" s="1" t="s">
        <v>131</v>
      </c>
      <c r="B2223" s="1" t="s">
        <v>102</v>
      </c>
      <c r="C2223" s="1" t="s">
        <v>23</v>
      </c>
      <c r="D2223" s="2">
        <v>2017</v>
      </c>
      <c r="E2223" s="1">
        <v>0</v>
      </c>
    </row>
    <row r="2224" spans="1:5" x14ac:dyDescent="0.35">
      <c r="A2224" s="1" t="s">
        <v>131</v>
      </c>
      <c r="B2224" s="1" t="s">
        <v>102</v>
      </c>
      <c r="C2224" s="1" t="s">
        <v>24</v>
      </c>
      <c r="D2224" s="2">
        <v>2008</v>
      </c>
      <c r="E2224" s="1">
        <v>0</v>
      </c>
    </row>
    <row r="2225" spans="1:5" x14ac:dyDescent="0.35">
      <c r="A2225" s="1" t="s">
        <v>131</v>
      </c>
      <c r="B2225" s="1" t="s">
        <v>102</v>
      </c>
      <c r="C2225" s="1" t="s">
        <v>24</v>
      </c>
      <c r="D2225" s="2">
        <v>2017</v>
      </c>
      <c r="E2225" s="1">
        <v>0</v>
      </c>
    </row>
    <row r="2226" spans="1:5" x14ac:dyDescent="0.35">
      <c r="A2226" s="1" t="s">
        <v>131</v>
      </c>
      <c r="B2226" s="1" t="s">
        <v>102</v>
      </c>
      <c r="C2226" s="1" t="s">
        <v>25</v>
      </c>
      <c r="D2226" s="2">
        <v>2008</v>
      </c>
      <c r="E2226" s="1">
        <v>0</v>
      </c>
    </row>
    <row r="2227" spans="1:5" x14ac:dyDescent="0.35">
      <c r="A2227" s="1" t="s">
        <v>131</v>
      </c>
      <c r="B2227" s="1" t="s">
        <v>102</v>
      </c>
      <c r="C2227" s="1" t="s">
        <v>25</v>
      </c>
      <c r="D2227" s="2">
        <v>2017</v>
      </c>
      <c r="E2227" s="1">
        <v>0</v>
      </c>
    </row>
    <row r="2228" spans="1:5" x14ac:dyDescent="0.35">
      <c r="A2228" s="1" t="s">
        <v>131</v>
      </c>
      <c r="B2228" s="1" t="s">
        <v>102</v>
      </c>
      <c r="C2228" s="1" t="s">
        <v>26</v>
      </c>
      <c r="D2228" s="2">
        <v>2008</v>
      </c>
      <c r="E2228" s="1">
        <v>0</v>
      </c>
    </row>
    <row r="2229" spans="1:5" x14ac:dyDescent="0.35">
      <c r="A2229" s="1" t="s">
        <v>131</v>
      </c>
      <c r="B2229" s="1" t="s">
        <v>102</v>
      </c>
      <c r="C2229" s="1" t="s">
        <v>26</v>
      </c>
      <c r="D2229" s="2">
        <v>2017</v>
      </c>
      <c r="E2229" s="1">
        <v>0</v>
      </c>
    </row>
    <row r="2230" spans="1:5" x14ac:dyDescent="0.35">
      <c r="A2230" s="1" t="s">
        <v>131</v>
      </c>
      <c r="B2230" s="1" t="s">
        <v>102</v>
      </c>
      <c r="C2230" s="1" t="s">
        <v>27</v>
      </c>
      <c r="D2230" s="2">
        <v>2008</v>
      </c>
      <c r="E2230" s="1">
        <v>0</v>
      </c>
    </row>
    <row r="2231" spans="1:5" x14ac:dyDescent="0.35">
      <c r="A2231" s="1" t="s">
        <v>131</v>
      </c>
      <c r="B2231" s="1" t="s">
        <v>102</v>
      </c>
      <c r="C2231" s="1" t="s">
        <v>27</v>
      </c>
      <c r="D2231" s="2">
        <v>2017</v>
      </c>
      <c r="E2231" s="1">
        <v>0</v>
      </c>
    </row>
    <row r="2232" spans="1:5" x14ac:dyDescent="0.35">
      <c r="A2232" s="1" t="s">
        <v>131</v>
      </c>
      <c r="B2232" s="1" t="s">
        <v>102</v>
      </c>
      <c r="C2232" s="1" t="s">
        <v>28</v>
      </c>
      <c r="D2232" s="2">
        <v>2008</v>
      </c>
      <c r="E2232" s="1">
        <v>0</v>
      </c>
    </row>
    <row r="2233" spans="1:5" x14ac:dyDescent="0.35">
      <c r="A2233" s="1" t="s">
        <v>131</v>
      </c>
      <c r="B2233" s="1" t="s">
        <v>102</v>
      </c>
      <c r="C2233" s="1" t="s">
        <v>28</v>
      </c>
      <c r="D2233" s="2">
        <v>2017</v>
      </c>
      <c r="E2233" s="1">
        <v>0</v>
      </c>
    </row>
    <row r="2234" spans="1:5" x14ac:dyDescent="0.35">
      <c r="A2234" s="1" t="s">
        <v>131</v>
      </c>
      <c r="B2234" s="1" t="s">
        <v>102</v>
      </c>
      <c r="C2234" s="1" t="s">
        <v>29</v>
      </c>
      <c r="D2234" s="2">
        <v>2008</v>
      </c>
      <c r="E2234" s="1">
        <v>0</v>
      </c>
    </row>
    <row r="2235" spans="1:5" x14ac:dyDescent="0.35">
      <c r="A2235" s="1" t="s">
        <v>131</v>
      </c>
      <c r="B2235" s="1" t="s">
        <v>102</v>
      </c>
      <c r="C2235" s="1" t="s">
        <v>29</v>
      </c>
      <c r="D2235" s="2">
        <v>2017</v>
      </c>
      <c r="E2235" s="1">
        <v>0</v>
      </c>
    </row>
    <row r="2236" spans="1:5" x14ac:dyDescent="0.35">
      <c r="A2236" s="1" t="s">
        <v>131</v>
      </c>
      <c r="B2236" s="1" t="s">
        <v>102</v>
      </c>
      <c r="C2236" s="1" t="s">
        <v>30</v>
      </c>
      <c r="D2236" s="2">
        <v>2008</v>
      </c>
      <c r="E2236" s="1">
        <v>0</v>
      </c>
    </row>
    <row r="2237" spans="1:5" x14ac:dyDescent="0.35">
      <c r="A2237" s="1" t="s">
        <v>131</v>
      </c>
      <c r="B2237" s="1" t="s">
        <v>102</v>
      </c>
      <c r="C2237" s="1" t="s">
        <v>30</v>
      </c>
      <c r="D2237" s="2">
        <v>2017</v>
      </c>
      <c r="E2237" s="1">
        <v>0</v>
      </c>
    </row>
    <row r="2238" spans="1:5" x14ac:dyDescent="0.35">
      <c r="A2238" s="1" t="s">
        <v>131</v>
      </c>
      <c r="B2238" s="1" t="s">
        <v>102</v>
      </c>
      <c r="C2238" s="1" t="s">
        <v>31</v>
      </c>
      <c r="D2238" s="2">
        <v>2008</v>
      </c>
      <c r="E2238" s="1">
        <v>0</v>
      </c>
    </row>
    <row r="2239" spans="1:5" x14ac:dyDescent="0.35">
      <c r="A2239" s="1" t="s">
        <v>131</v>
      </c>
      <c r="B2239" s="1" t="s">
        <v>102</v>
      </c>
      <c r="C2239" s="1" t="s">
        <v>31</v>
      </c>
      <c r="D2239" s="2">
        <v>2017</v>
      </c>
      <c r="E2239" s="1">
        <v>0</v>
      </c>
    </row>
    <row r="2240" spans="1:5" x14ac:dyDescent="0.35">
      <c r="A2240" s="1" t="s">
        <v>131</v>
      </c>
      <c r="B2240" s="1" t="s">
        <v>102</v>
      </c>
      <c r="C2240" s="1" t="s">
        <v>32</v>
      </c>
      <c r="D2240" s="2">
        <v>2008</v>
      </c>
      <c r="E2240" s="1">
        <v>0</v>
      </c>
    </row>
    <row r="2241" spans="1:5" x14ac:dyDescent="0.35">
      <c r="A2241" s="1" t="s">
        <v>131</v>
      </c>
      <c r="B2241" s="1" t="s">
        <v>102</v>
      </c>
      <c r="C2241" s="1" t="s">
        <v>32</v>
      </c>
      <c r="D2241" s="2">
        <v>2017</v>
      </c>
      <c r="E2241" s="1">
        <v>0</v>
      </c>
    </row>
    <row r="2242" spans="1:5" x14ac:dyDescent="0.35">
      <c r="A2242" s="1" t="s">
        <v>131</v>
      </c>
      <c r="B2242" s="1" t="s">
        <v>102</v>
      </c>
      <c r="C2242" s="1" t="s">
        <v>33</v>
      </c>
      <c r="D2242" s="2">
        <v>2008</v>
      </c>
      <c r="E2242" s="1">
        <v>0</v>
      </c>
    </row>
    <row r="2243" spans="1:5" x14ac:dyDescent="0.35">
      <c r="A2243" s="1" t="s">
        <v>131</v>
      </c>
      <c r="B2243" s="1" t="s">
        <v>102</v>
      </c>
      <c r="C2243" s="1" t="s">
        <v>33</v>
      </c>
      <c r="D2243" s="2">
        <v>2017</v>
      </c>
      <c r="E2243" s="1">
        <v>0</v>
      </c>
    </row>
    <row r="2244" spans="1:5" x14ac:dyDescent="0.35">
      <c r="A2244" s="1" t="s">
        <v>131</v>
      </c>
      <c r="B2244" s="1" t="s">
        <v>102</v>
      </c>
      <c r="C2244" s="1" t="s">
        <v>34</v>
      </c>
      <c r="D2244" s="2">
        <v>2008</v>
      </c>
      <c r="E2244" s="1">
        <v>0</v>
      </c>
    </row>
    <row r="2245" spans="1:5" x14ac:dyDescent="0.35">
      <c r="A2245" s="1" t="s">
        <v>131</v>
      </c>
      <c r="B2245" s="1" t="s">
        <v>102</v>
      </c>
      <c r="C2245" s="1" t="s">
        <v>34</v>
      </c>
      <c r="D2245" s="2">
        <v>2017</v>
      </c>
      <c r="E2245" s="1">
        <v>0</v>
      </c>
    </row>
    <row r="2246" spans="1:5" x14ac:dyDescent="0.35">
      <c r="A2246" s="1" t="s">
        <v>131</v>
      </c>
      <c r="B2246" s="1" t="s">
        <v>102</v>
      </c>
      <c r="C2246" s="1" t="s">
        <v>35</v>
      </c>
      <c r="D2246" s="2">
        <v>2008</v>
      </c>
      <c r="E2246" s="1">
        <v>0</v>
      </c>
    </row>
    <row r="2247" spans="1:5" x14ac:dyDescent="0.35">
      <c r="A2247" s="1" t="s">
        <v>131</v>
      </c>
      <c r="B2247" s="1" t="s">
        <v>102</v>
      </c>
      <c r="C2247" s="1" t="s">
        <v>35</v>
      </c>
      <c r="D2247" s="2">
        <v>2017</v>
      </c>
      <c r="E2247" s="1">
        <v>2</v>
      </c>
    </row>
    <row r="2248" spans="1:5" x14ac:dyDescent="0.35">
      <c r="A2248" s="1" t="s">
        <v>131</v>
      </c>
      <c r="B2248" s="1" t="s">
        <v>102</v>
      </c>
      <c r="C2248" s="1" t="s">
        <v>36</v>
      </c>
      <c r="D2248" s="2">
        <v>2008</v>
      </c>
      <c r="E2248" s="1">
        <v>0</v>
      </c>
    </row>
    <row r="2249" spans="1:5" x14ac:dyDescent="0.35">
      <c r="A2249" s="1" t="s">
        <v>131</v>
      </c>
      <c r="B2249" s="1" t="s">
        <v>102</v>
      </c>
      <c r="C2249" s="1" t="s">
        <v>36</v>
      </c>
      <c r="D2249" s="2">
        <v>2017</v>
      </c>
      <c r="E2249" s="1">
        <v>0</v>
      </c>
    </row>
    <row r="2250" spans="1:5" x14ac:dyDescent="0.35">
      <c r="A2250" s="1" t="s">
        <v>131</v>
      </c>
      <c r="B2250" s="1" t="s">
        <v>102</v>
      </c>
      <c r="C2250" s="1" t="s">
        <v>37</v>
      </c>
      <c r="D2250" s="2">
        <v>2008</v>
      </c>
      <c r="E2250" s="1">
        <v>0</v>
      </c>
    </row>
    <row r="2251" spans="1:5" x14ac:dyDescent="0.35">
      <c r="A2251" s="1" t="s">
        <v>131</v>
      </c>
      <c r="B2251" s="1" t="s">
        <v>102</v>
      </c>
      <c r="C2251" s="1" t="s">
        <v>37</v>
      </c>
      <c r="D2251" s="2">
        <v>2017</v>
      </c>
      <c r="E2251" s="1">
        <v>0</v>
      </c>
    </row>
    <row r="2252" spans="1:5" x14ac:dyDescent="0.35">
      <c r="A2252" s="1" t="s">
        <v>131</v>
      </c>
      <c r="B2252" s="1" t="s">
        <v>102</v>
      </c>
      <c r="C2252" s="1" t="s">
        <v>38</v>
      </c>
      <c r="D2252" s="2">
        <v>2008</v>
      </c>
      <c r="E2252" s="1">
        <v>0</v>
      </c>
    </row>
    <row r="2253" spans="1:5" x14ac:dyDescent="0.35">
      <c r="A2253" s="1" t="s">
        <v>131</v>
      </c>
      <c r="B2253" s="1" t="s">
        <v>102</v>
      </c>
      <c r="C2253" s="1" t="s">
        <v>38</v>
      </c>
      <c r="D2253" s="2">
        <v>2017</v>
      </c>
      <c r="E2253" s="1">
        <v>0</v>
      </c>
    </row>
    <row r="2254" spans="1:5" x14ac:dyDescent="0.35">
      <c r="A2254" s="1" t="s">
        <v>131</v>
      </c>
      <c r="B2254" s="1" t="s">
        <v>102</v>
      </c>
      <c r="C2254" s="1" t="s">
        <v>39</v>
      </c>
      <c r="D2254" s="2">
        <v>2008</v>
      </c>
      <c r="E2254" s="1">
        <v>0</v>
      </c>
    </row>
    <row r="2255" spans="1:5" x14ac:dyDescent="0.35">
      <c r="A2255" s="1" t="s">
        <v>131</v>
      </c>
      <c r="B2255" s="1" t="s">
        <v>102</v>
      </c>
      <c r="C2255" s="1" t="s">
        <v>39</v>
      </c>
      <c r="D2255" s="2">
        <v>2017</v>
      </c>
      <c r="E2255" s="1">
        <v>0</v>
      </c>
    </row>
    <row r="2256" spans="1:5" x14ac:dyDescent="0.35">
      <c r="A2256" s="1" t="s">
        <v>131</v>
      </c>
      <c r="B2256" s="1" t="s">
        <v>102</v>
      </c>
      <c r="C2256" s="1" t="s">
        <v>40</v>
      </c>
      <c r="D2256" s="2">
        <v>2008</v>
      </c>
      <c r="E2256" s="1">
        <v>0</v>
      </c>
    </row>
    <row r="2257" spans="1:5" x14ac:dyDescent="0.35">
      <c r="A2257" s="1" t="s">
        <v>131</v>
      </c>
      <c r="B2257" s="1" t="s">
        <v>102</v>
      </c>
      <c r="C2257" s="1" t="s">
        <v>40</v>
      </c>
      <c r="D2257" s="2">
        <v>2017</v>
      </c>
      <c r="E2257" s="1">
        <v>0</v>
      </c>
    </row>
    <row r="2258" spans="1:5" x14ac:dyDescent="0.35">
      <c r="A2258" s="1" t="s">
        <v>131</v>
      </c>
      <c r="B2258" s="1" t="s">
        <v>102</v>
      </c>
      <c r="C2258" s="1" t="s">
        <v>41</v>
      </c>
      <c r="D2258" s="2">
        <v>2008</v>
      </c>
      <c r="E2258" s="1">
        <v>0</v>
      </c>
    </row>
    <row r="2259" spans="1:5" x14ac:dyDescent="0.35">
      <c r="A2259" s="1" t="s">
        <v>131</v>
      </c>
      <c r="B2259" s="1" t="s">
        <v>102</v>
      </c>
      <c r="C2259" s="1" t="s">
        <v>41</v>
      </c>
      <c r="D2259" s="2">
        <v>2017</v>
      </c>
      <c r="E2259" s="1">
        <v>0</v>
      </c>
    </row>
    <row r="2260" spans="1:5" x14ac:dyDescent="0.35">
      <c r="A2260" s="1" t="s">
        <v>131</v>
      </c>
      <c r="B2260" s="1" t="s">
        <v>102</v>
      </c>
      <c r="C2260" s="1" t="s">
        <v>42</v>
      </c>
      <c r="D2260" s="2">
        <v>2008</v>
      </c>
      <c r="E2260" s="1">
        <v>0</v>
      </c>
    </row>
    <row r="2261" spans="1:5" x14ac:dyDescent="0.35">
      <c r="A2261" s="1" t="s">
        <v>131</v>
      </c>
      <c r="B2261" s="1" t="s">
        <v>102</v>
      </c>
      <c r="C2261" s="1" t="s">
        <v>42</v>
      </c>
      <c r="D2261" s="2">
        <v>2017</v>
      </c>
      <c r="E2261" s="1">
        <v>0</v>
      </c>
    </row>
    <row r="2262" spans="1:5" x14ac:dyDescent="0.35">
      <c r="A2262" s="1" t="s">
        <v>131</v>
      </c>
      <c r="B2262" s="1" t="s">
        <v>102</v>
      </c>
      <c r="C2262" s="1" t="s">
        <v>43</v>
      </c>
      <c r="D2262" s="2">
        <v>2008</v>
      </c>
      <c r="E2262" s="1">
        <v>0</v>
      </c>
    </row>
    <row r="2263" spans="1:5" x14ac:dyDescent="0.35">
      <c r="A2263" s="1" t="s">
        <v>131</v>
      </c>
      <c r="B2263" s="1" t="s">
        <v>102</v>
      </c>
      <c r="C2263" s="1" t="s">
        <v>43</v>
      </c>
      <c r="D2263" s="2">
        <v>2017</v>
      </c>
      <c r="E2263" s="1">
        <v>0</v>
      </c>
    </row>
    <row r="2264" spans="1:5" x14ac:dyDescent="0.35">
      <c r="A2264" s="1" t="s">
        <v>131</v>
      </c>
      <c r="B2264" s="1" t="s">
        <v>102</v>
      </c>
      <c r="C2264" s="1" t="s">
        <v>44</v>
      </c>
      <c r="D2264" s="2">
        <v>2008</v>
      </c>
      <c r="E2264" s="1">
        <v>0</v>
      </c>
    </row>
    <row r="2265" spans="1:5" x14ac:dyDescent="0.35">
      <c r="A2265" s="1" t="s">
        <v>131</v>
      </c>
      <c r="B2265" s="1" t="s">
        <v>102</v>
      </c>
      <c r="C2265" s="1" t="s">
        <v>44</v>
      </c>
      <c r="D2265" s="2">
        <v>2017</v>
      </c>
      <c r="E2265" s="1">
        <v>0</v>
      </c>
    </row>
    <row r="2266" spans="1:5" x14ac:dyDescent="0.35">
      <c r="A2266" s="1" t="s">
        <v>131</v>
      </c>
      <c r="B2266" s="1" t="s">
        <v>102</v>
      </c>
      <c r="C2266" s="1" t="s">
        <v>45</v>
      </c>
      <c r="D2266" s="2">
        <v>2008</v>
      </c>
      <c r="E2266" s="1">
        <v>0</v>
      </c>
    </row>
    <row r="2267" spans="1:5" x14ac:dyDescent="0.35">
      <c r="A2267" s="1" t="s">
        <v>131</v>
      </c>
      <c r="B2267" s="1" t="s">
        <v>102</v>
      </c>
      <c r="C2267" s="1" t="s">
        <v>45</v>
      </c>
      <c r="D2267" s="2">
        <v>2017</v>
      </c>
      <c r="E2267" s="1">
        <v>0</v>
      </c>
    </row>
    <row r="2268" spans="1:5" x14ac:dyDescent="0.35">
      <c r="A2268" s="1" t="s">
        <v>131</v>
      </c>
      <c r="B2268" s="1" t="s">
        <v>102</v>
      </c>
      <c r="C2268" s="1" t="s">
        <v>46</v>
      </c>
      <c r="D2268" s="2">
        <v>2008</v>
      </c>
      <c r="E2268" s="1">
        <v>0</v>
      </c>
    </row>
    <row r="2269" spans="1:5" x14ac:dyDescent="0.35">
      <c r="A2269" s="1" t="s">
        <v>131</v>
      </c>
      <c r="B2269" s="1" t="s">
        <v>102</v>
      </c>
      <c r="C2269" s="1" t="s">
        <v>46</v>
      </c>
      <c r="D2269" s="2">
        <v>2017</v>
      </c>
      <c r="E2269" s="1">
        <v>0</v>
      </c>
    </row>
    <row r="2270" spans="1:5" x14ac:dyDescent="0.35">
      <c r="A2270" s="1" t="s">
        <v>131</v>
      </c>
      <c r="B2270" s="1" t="s">
        <v>102</v>
      </c>
      <c r="C2270" s="1" t="s">
        <v>47</v>
      </c>
      <c r="D2270" s="2">
        <v>2008</v>
      </c>
      <c r="E2270" s="1">
        <v>0</v>
      </c>
    </row>
    <row r="2271" spans="1:5" x14ac:dyDescent="0.35">
      <c r="A2271" s="1" t="s">
        <v>131</v>
      </c>
      <c r="B2271" s="1" t="s">
        <v>102</v>
      </c>
      <c r="C2271" s="1" t="s">
        <v>47</v>
      </c>
      <c r="D2271" s="2">
        <v>2017</v>
      </c>
      <c r="E2271" s="1">
        <v>0</v>
      </c>
    </row>
    <row r="2272" spans="1:5" x14ac:dyDescent="0.35">
      <c r="A2272" s="1" t="s">
        <v>131</v>
      </c>
      <c r="B2272" s="1" t="s">
        <v>102</v>
      </c>
      <c r="C2272" s="1" t="s">
        <v>48</v>
      </c>
      <c r="D2272" s="2">
        <v>2008</v>
      </c>
      <c r="E2272" s="1">
        <v>0</v>
      </c>
    </row>
    <row r="2273" spans="1:5" x14ac:dyDescent="0.35">
      <c r="A2273" s="1" t="s">
        <v>131</v>
      </c>
      <c r="B2273" s="1" t="s">
        <v>102</v>
      </c>
      <c r="C2273" s="1" t="s">
        <v>48</v>
      </c>
      <c r="D2273" s="2">
        <v>2017</v>
      </c>
      <c r="E2273" s="1">
        <v>0</v>
      </c>
    </row>
    <row r="2274" spans="1:5" x14ac:dyDescent="0.35">
      <c r="A2274" s="1" t="s">
        <v>131</v>
      </c>
      <c r="B2274" s="1" t="s">
        <v>102</v>
      </c>
      <c r="C2274" s="1" t="s">
        <v>49</v>
      </c>
      <c r="D2274" s="2">
        <v>2008</v>
      </c>
      <c r="E2274" s="1">
        <v>0</v>
      </c>
    </row>
    <row r="2275" spans="1:5" x14ac:dyDescent="0.35">
      <c r="A2275" s="1" t="s">
        <v>131</v>
      </c>
      <c r="B2275" s="1" t="s">
        <v>102</v>
      </c>
      <c r="C2275" s="1" t="s">
        <v>49</v>
      </c>
      <c r="D2275" s="2">
        <v>2017</v>
      </c>
      <c r="E2275" s="1">
        <v>0</v>
      </c>
    </row>
    <row r="2276" spans="1:5" x14ac:dyDescent="0.35">
      <c r="A2276" s="1" t="s">
        <v>131</v>
      </c>
      <c r="B2276" s="1" t="s">
        <v>102</v>
      </c>
      <c r="C2276" s="1" t="s">
        <v>50</v>
      </c>
      <c r="D2276" s="2">
        <v>2008</v>
      </c>
      <c r="E2276" s="1">
        <v>0</v>
      </c>
    </row>
    <row r="2277" spans="1:5" x14ac:dyDescent="0.35">
      <c r="A2277" s="1" t="s">
        <v>131</v>
      </c>
      <c r="B2277" s="1" t="s">
        <v>102</v>
      </c>
      <c r="C2277" s="1" t="s">
        <v>50</v>
      </c>
      <c r="D2277" s="2">
        <v>2017</v>
      </c>
      <c r="E2277" s="1">
        <v>0</v>
      </c>
    </row>
    <row r="2278" spans="1:5" x14ac:dyDescent="0.35">
      <c r="A2278" s="1" t="s">
        <v>131</v>
      </c>
      <c r="B2278" s="1" t="s">
        <v>102</v>
      </c>
      <c r="C2278" s="1" t="s">
        <v>51</v>
      </c>
      <c r="D2278" s="2">
        <v>2008</v>
      </c>
      <c r="E2278" s="1">
        <v>0</v>
      </c>
    </row>
    <row r="2279" spans="1:5" x14ac:dyDescent="0.35">
      <c r="A2279" s="1" t="s">
        <v>131</v>
      </c>
      <c r="B2279" s="1" t="s">
        <v>102</v>
      </c>
      <c r="C2279" s="1" t="s">
        <v>51</v>
      </c>
      <c r="D2279" s="2">
        <v>2017</v>
      </c>
      <c r="E2279" s="1">
        <v>0</v>
      </c>
    </row>
    <row r="2280" spans="1:5" x14ac:dyDescent="0.35">
      <c r="A2280" s="1" t="s">
        <v>131</v>
      </c>
      <c r="B2280" s="1" t="s">
        <v>102</v>
      </c>
      <c r="C2280" s="1" t="s">
        <v>52</v>
      </c>
      <c r="D2280" s="2">
        <v>2008</v>
      </c>
      <c r="E2280" s="1">
        <v>0</v>
      </c>
    </row>
    <row r="2281" spans="1:5" x14ac:dyDescent="0.35">
      <c r="A2281" s="1" t="s">
        <v>131</v>
      </c>
      <c r="B2281" s="1" t="s">
        <v>102</v>
      </c>
      <c r="C2281" s="1" t="s">
        <v>52</v>
      </c>
      <c r="D2281" s="2">
        <v>2017</v>
      </c>
      <c r="E2281" s="1">
        <v>0</v>
      </c>
    </row>
    <row r="2282" spans="1:5" x14ac:dyDescent="0.35">
      <c r="A2282" s="1" t="s">
        <v>131</v>
      </c>
      <c r="B2282" s="1" t="s">
        <v>102</v>
      </c>
      <c r="C2282" s="1" t="s">
        <v>53</v>
      </c>
      <c r="D2282" s="2">
        <v>2008</v>
      </c>
      <c r="E2282" s="1">
        <v>0</v>
      </c>
    </row>
    <row r="2283" spans="1:5" x14ac:dyDescent="0.35">
      <c r="A2283" s="1" t="s">
        <v>131</v>
      </c>
      <c r="B2283" s="1" t="s">
        <v>102</v>
      </c>
      <c r="C2283" s="1" t="s">
        <v>53</v>
      </c>
      <c r="D2283" s="2">
        <v>2017</v>
      </c>
      <c r="E2283" s="1">
        <v>9</v>
      </c>
    </row>
    <row r="2284" spans="1:5" x14ac:dyDescent="0.35">
      <c r="A2284" s="1" t="s">
        <v>131</v>
      </c>
      <c r="B2284" s="1" t="s">
        <v>102</v>
      </c>
      <c r="C2284" s="1" t="s">
        <v>54</v>
      </c>
      <c r="D2284" s="2">
        <v>2008</v>
      </c>
      <c r="E2284" s="1">
        <v>0</v>
      </c>
    </row>
    <row r="2285" spans="1:5" x14ac:dyDescent="0.35">
      <c r="A2285" s="1" t="s">
        <v>131</v>
      </c>
      <c r="B2285" s="1" t="s">
        <v>102</v>
      </c>
      <c r="C2285" s="1" t="s">
        <v>54</v>
      </c>
      <c r="D2285" s="2">
        <v>2017</v>
      </c>
      <c r="E2285" s="1">
        <v>0</v>
      </c>
    </row>
    <row r="2286" spans="1:5" x14ac:dyDescent="0.35">
      <c r="A2286" s="1" t="s">
        <v>131</v>
      </c>
      <c r="B2286" s="1" t="s">
        <v>102</v>
      </c>
      <c r="C2286" s="1" t="s">
        <v>55</v>
      </c>
      <c r="D2286" s="2">
        <v>2008</v>
      </c>
      <c r="E2286" s="1">
        <v>0</v>
      </c>
    </row>
    <row r="2287" spans="1:5" x14ac:dyDescent="0.35">
      <c r="A2287" s="1" t="s">
        <v>131</v>
      </c>
      <c r="B2287" s="1" t="s">
        <v>102</v>
      </c>
      <c r="C2287" s="1" t="s">
        <v>55</v>
      </c>
      <c r="D2287" s="2">
        <v>2017</v>
      </c>
      <c r="E2287" s="1">
        <v>0</v>
      </c>
    </row>
    <row r="2288" spans="1:5" x14ac:dyDescent="0.35">
      <c r="A2288" s="1" t="s">
        <v>131</v>
      </c>
      <c r="B2288" s="1" t="s">
        <v>102</v>
      </c>
      <c r="C2288" s="1" t="s">
        <v>56</v>
      </c>
      <c r="D2288" s="2">
        <v>2008</v>
      </c>
      <c r="E2288" s="1">
        <v>0</v>
      </c>
    </row>
    <row r="2289" spans="1:5" x14ac:dyDescent="0.35">
      <c r="A2289" s="1" t="s">
        <v>131</v>
      </c>
      <c r="B2289" s="1" t="s">
        <v>102</v>
      </c>
      <c r="C2289" s="1" t="s">
        <v>56</v>
      </c>
      <c r="D2289" s="2">
        <v>2017</v>
      </c>
      <c r="E2289" s="1">
        <v>18</v>
      </c>
    </row>
    <row r="2290" spans="1:5" x14ac:dyDescent="0.35">
      <c r="A2290" s="1" t="s">
        <v>131</v>
      </c>
      <c r="B2290" s="1" t="s">
        <v>102</v>
      </c>
      <c r="C2290" s="1" t="s">
        <v>57</v>
      </c>
      <c r="D2290" s="2">
        <v>2008</v>
      </c>
      <c r="E2290" s="1">
        <v>0</v>
      </c>
    </row>
    <row r="2291" spans="1:5" x14ac:dyDescent="0.35">
      <c r="A2291" s="1" t="s">
        <v>131</v>
      </c>
      <c r="B2291" s="1" t="s">
        <v>102</v>
      </c>
      <c r="C2291" s="1" t="s">
        <v>57</v>
      </c>
      <c r="D2291" s="2">
        <v>2017</v>
      </c>
      <c r="E2291" s="1">
        <v>0</v>
      </c>
    </row>
    <row r="2292" spans="1:5" x14ac:dyDescent="0.35">
      <c r="A2292" s="1" t="s">
        <v>131</v>
      </c>
      <c r="B2292" s="1" t="s">
        <v>102</v>
      </c>
      <c r="C2292" s="1" t="s">
        <v>58</v>
      </c>
      <c r="D2292" s="2">
        <v>2008</v>
      </c>
      <c r="E2292" s="1">
        <v>0</v>
      </c>
    </row>
    <row r="2293" spans="1:5" x14ac:dyDescent="0.35">
      <c r="A2293" s="1" t="s">
        <v>131</v>
      </c>
      <c r="B2293" s="1" t="s">
        <v>102</v>
      </c>
      <c r="C2293" s="1" t="s">
        <v>58</v>
      </c>
      <c r="D2293" s="2">
        <v>2017</v>
      </c>
      <c r="E2293" s="1">
        <v>0</v>
      </c>
    </row>
    <row r="2294" spans="1:5" x14ac:dyDescent="0.35">
      <c r="A2294" s="1" t="s">
        <v>131</v>
      </c>
      <c r="B2294" s="1" t="s">
        <v>102</v>
      </c>
      <c r="C2294" s="1" t="s">
        <v>59</v>
      </c>
      <c r="D2294" s="2">
        <v>2008</v>
      </c>
      <c r="E2294" s="1">
        <v>0</v>
      </c>
    </row>
    <row r="2295" spans="1:5" x14ac:dyDescent="0.35">
      <c r="A2295" s="1" t="s">
        <v>131</v>
      </c>
      <c r="B2295" s="1" t="s">
        <v>102</v>
      </c>
      <c r="C2295" s="1" t="s">
        <v>59</v>
      </c>
      <c r="D2295" s="2">
        <v>2017</v>
      </c>
      <c r="E2295" s="1">
        <v>12</v>
      </c>
    </row>
    <row r="2296" spans="1:5" x14ac:dyDescent="0.35">
      <c r="A2296" s="1" t="s">
        <v>131</v>
      </c>
      <c r="B2296" s="1" t="s">
        <v>102</v>
      </c>
      <c r="C2296" s="1" t="s">
        <v>60</v>
      </c>
      <c r="D2296" s="2">
        <v>2008</v>
      </c>
      <c r="E2296" s="1">
        <v>0</v>
      </c>
    </row>
    <row r="2297" spans="1:5" x14ac:dyDescent="0.35">
      <c r="A2297" s="1" t="s">
        <v>131</v>
      </c>
      <c r="B2297" s="1" t="s">
        <v>102</v>
      </c>
      <c r="C2297" s="1" t="s">
        <v>60</v>
      </c>
      <c r="D2297" s="2">
        <v>2017</v>
      </c>
      <c r="E2297" s="1">
        <v>4</v>
      </c>
    </row>
    <row r="2298" spans="1:5" x14ac:dyDescent="0.35">
      <c r="A2298" s="1" t="s">
        <v>131</v>
      </c>
      <c r="B2298" s="1" t="s">
        <v>102</v>
      </c>
      <c r="C2298" s="1" t="s">
        <v>61</v>
      </c>
      <c r="D2298" s="2">
        <v>2008</v>
      </c>
      <c r="E2298" s="1">
        <v>0</v>
      </c>
    </row>
    <row r="2299" spans="1:5" x14ac:dyDescent="0.35">
      <c r="A2299" s="1" t="s">
        <v>131</v>
      </c>
      <c r="B2299" s="1" t="s">
        <v>102</v>
      </c>
      <c r="C2299" s="1" t="s">
        <v>61</v>
      </c>
      <c r="D2299" s="2">
        <v>2017</v>
      </c>
      <c r="E2299" s="1">
        <v>0</v>
      </c>
    </row>
    <row r="2300" spans="1:5" x14ac:dyDescent="0.35">
      <c r="A2300" s="1" t="s">
        <v>131</v>
      </c>
      <c r="B2300" s="1" t="s">
        <v>102</v>
      </c>
      <c r="C2300" s="1" t="s">
        <v>62</v>
      </c>
      <c r="D2300" s="2">
        <v>2008</v>
      </c>
      <c r="E2300" s="1">
        <v>0</v>
      </c>
    </row>
    <row r="2301" spans="1:5" x14ac:dyDescent="0.35">
      <c r="A2301" s="1" t="s">
        <v>131</v>
      </c>
      <c r="B2301" s="1" t="s">
        <v>102</v>
      </c>
      <c r="C2301" s="1" t="s">
        <v>62</v>
      </c>
      <c r="D2301" s="2">
        <v>2017</v>
      </c>
      <c r="E2301" s="1">
        <v>0</v>
      </c>
    </row>
    <row r="2302" spans="1:5" x14ac:dyDescent="0.35">
      <c r="A2302" s="1" t="s">
        <v>131</v>
      </c>
      <c r="B2302" s="1" t="s">
        <v>102</v>
      </c>
      <c r="C2302" s="1" t="s">
        <v>63</v>
      </c>
      <c r="D2302" s="2">
        <v>2008</v>
      </c>
      <c r="E2302" s="1">
        <v>0</v>
      </c>
    </row>
    <row r="2303" spans="1:5" x14ac:dyDescent="0.35">
      <c r="A2303" s="1" t="s">
        <v>131</v>
      </c>
      <c r="B2303" s="1" t="s">
        <v>102</v>
      </c>
      <c r="C2303" s="1" t="s">
        <v>63</v>
      </c>
      <c r="D2303" s="2">
        <v>2017</v>
      </c>
      <c r="E2303" s="1">
        <v>0</v>
      </c>
    </row>
    <row r="2304" spans="1:5" x14ac:dyDescent="0.35">
      <c r="A2304" s="1" t="s">
        <v>131</v>
      </c>
      <c r="B2304" s="1" t="s">
        <v>102</v>
      </c>
      <c r="C2304" s="1" t="s">
        <v>64</v>
      </c>
      <c r="D2304" s="2">
        <v>2008</v>
      </c>
      <c r="E2304" s="1">
        <v>0</v>
      </c>
    </row>
    <row r="2305" spans="1:5" x14ac:dyDescent="0.35">
      <c r="A2305" s="1" t="s">
        <v>131</v>
      </c>
      <c r="B2305" s="1" t="s">
        <v>102</v>
      </c>
      <c r="C2305" s="1" t="s">
        <v>64</v>
      </c>
      <c r="D2305" s="2">
        <v>2017</v>
      </c>
      <c r="E2305" s="1">
        <v>0</v>
      </c>
    </row>
    <row r="2306" spans="1:5" x14ac:dyDescent="0.35">
      <c r="A2306" s="1" t="s">
        <v>131</v>
      </c>
      <c r="B2306" s="1" t="s">
        <v>102</v>
      </c>
      <c r="C2306" s="1" t="s">
        <v>65</v>
      </c>
      <c r="D2306" s="2">
        <v>2008</v>
      </c>
      <c r="E2306" s="1">
        <v>0</v>
      </c>
    </row>
    <row r="2307" spans="1:5" x14ac:dyDescent="0.35">
      <c r="A2307" s="1" t="s">
        <v>131</v>
      </c>
      <c r="B2307" s="1" t="s">
        <v>102</v>
      </c>
      <c r="C2307" s="1" t="s">
        <v>65</v>
      </c>
      <c r="D2307" s="2">
        <v>2017</v>
      </c>
      <c r="E2307" s="1">
        <v>0</v>
      </c>
    </row>
    <row r="2308" spans="1:5" x14ac:dyDescent="0.35">
      <c r="A2308" s="1" t="s">
        <v>131</v>
      </c>
      <c r="B2308" s="1" t="s">
        <v>102</v>
      </c>
      <c r="C2308" s="1" t="s">
        <v>66</v>
      </c>
      <c r="D2308" s="2">
        <v>2008</v>
      </c>
      <c r="E2308" s="1">
        <v>0</v>
      </c>
    </row>
    <row r="2309" spans="1:5" x14ac:dyDescent="0.35">
      <c r="A2309" s="1" t="s">
        <v>131</v>
      </c>
      <c r="B2309" s="1" t="s">
        <v>102</v>
      </c>
      <c r="C2309" s="1" t="s">
        <v>66</v>
      </c>
      <c r="D2309" s="2">
        <v>2017</v>
      </c>
      <c r="E2309" s="1">
        <v>0</v>
      </c>
    </row>
    <row r="2310" spans="1:5" x14ac:dyDescent="0.35">
      <c r="A2310" s="1" t="s">
        <v>131</v>
      </c>
      <c r="B2310" s="1" t="s">
        <v>102</v>
      </c>
      <c r="C2310" s="1" t="s">
        <v>67</v>
      </c>
      <c r="D2310" s="2">
        <v>2008</v>
      </c>
      <c r="E2310" s="1">
        <v>0</v>
      </c>
    </row>
    <row r="2311" spans="1:5" x14ac:dyDescent="0.35">
      <c r="A2311" s="1" t="s">
        <v>131</v>
      </c>
      <c r="B2311" s="1" t="s">
        <v>102</v>
      </c>
      <c r="C2311" s="1" t="s">
        <v>67</v>
      </c>
      <c r="D2311" s="2">
        <v>2017</v>
      </c>
      <c r="E2311" s="1">
        <v>0</v>
      </c>
    </row>
    <row r="2312" spans="1:5" x14ac:dyDescent="0.35">
      <c r="A2312" s="1" t="s">
        <v>131</v>
      </c>
      <c r="B2312" s="1" t="s">
        <v>102</v>
      </c>
      <c r="C2312" s="1" t="s">
        <v>68</v>
      </c>
      <c r="D2312" s="2">
        <v>2008</v>
      </c>
      <c r="E2312" s="1">
        <v>0</v>
      </c>
    </row>
    <row r="2313" spans="1:5" x14ac:dyDescent="0.35">
      <c r="A2313" s="1" t="s">
        <v>131</v>
      </c>
      <c r="B2313" s="1" t="s">
        <v>102</v>
      </c>
      <c r="C2313" s="1" t="s">
        <v>68</v>
      </c>
      <c r="D2313" s="2">
        <v>2017</v>
      </c>
      <c r="E2313" s="1">
        <v>0</v>
      </c>
    </row>
    <row r="2314" spans="1:5" x14ac:dyDescent="0.35">
      <c r="A2314" s="1" t="s">
        <v>131</v>
      </c>
      <c r="B2314" s="1" t="s">
        <v>102</v>
      </c>
      <c r="C2314" s="1" t="s">
        <v>69</v>
      </c>
      <c r="D2314" s="2">
        <v>2008</v>
      </c>
      <c r="E2314" s="1">
        <v>0</v>
      </c>
    </row>
    <row r="2315" spans="1:5" x14ac:dyDescent="0.35">
      <c r="A2315" s="1" t="s">
        <v>131</v>
      </c>
      <c r="B2315" s="1" t="s">
        <v>102</v>
      </c>
      <c r="C2315" s="1" t="s">
        <v>69</v>
      </c>
      <c r="D2315" s="2">
        <v>2017</v>
      </c>
      <c r="E2315" s="1">
        <v>19</v>
      </c>
    </row>
    <row r="2316" spans="1:5" x14ac:dyDescent="0.35">
      <c r="A2316" s="1" t="s">
        <v>131</v>
      </c>
      <c r="B2316" s="1" t="s">
        <v>102</v>
      </c>
      <c r="C2316" s="1" t="s">
        <v>70</v>
      </c>
      <c r="D2316" s="2">
        <v>2008</v>
      </c>
      <c r="E2316" s="1">
        <v>0</v>
      </c>
    </row>
    <row r="2317" spans="1:5" x14ac:dyDescent="0.35">
      <c r="A2317" s="1" t="s">
        <v>131</v>
      </c>
      <c r="B2317" s="1" t="s">
        <v>102</v>
      </c>
      <c r="C2317" s="1" t="s">
        <v>70</v>
      </c>
      <c r="D2317" s="2">
        <v>2017</v>
      </c>
      <c r="E2317" s="1">
        <v>0</v>
      </c>
    </row>
    <row r="2318" spans="1:5" x14ac:dyDescent="0.35">
      <c r="A2318" s="1" t="s">
        <v>131</v>
      </c>
      <c r="B2318" s="1" t="s">
        <v>102</v>
      </c>
      <c r="C2318" s="1" t="s">
        <v>71</v>
      </c>
      <c r="D2318" s="2">
        <v>2008</v>
      </c>
      <c r="E2318" s="1">
        <v>0</v>
      </c>
    </row>
    <row r="2319" spans="1:5" x14ac:dyDescent="0.35">
      <c r="A2319" s="1" t="s">
        <v>131</v>
      </c>
      <c r="B2319" s="1" t="s">
        <v>102</v>
      </c>
      <c r="C2319" s="1" t="s">
        <v>71</v>
      </c>
      <c r="D2319" s="2">
        <v>2017</v>
      </c>
      <c r="E2319" s="1">
        <v>5</v>
      </c>
    </row>
    <row r="2320" spans="1:5" x14ac:dyDescent="0.35">
      <c r="A2320" s="1" t="s">
        <v>131</v>
      </c>
      <c r="B2320" s="1" t="s">
        <v>102</v>
      </c>
      <c r="C2320" s="1" t="s">
        <v>72</v>
      </c>
      <c r="D2320" s="2">
        <v>2008</v>
      </c>
      <c r="E2320" s="1">
        <v>0</v>
      </c>
    </row>
    <row r="2321" spans="1:5" x14ac:dyDescent="0.35">
      <c r="A2321" s="1" t="s">
        <v>131</v>
      </c>
      <c r="B2321" s="1" t="s">
        <v>102</v>
      </c>
      <c r="C2321" s="1" t="s">
        <v>72</v>
      </c>
      <c r="D2321" s="2">
        <v>2017</v>
      </c>
      <c r="E2321" s="1">
        <v>0</v>
      </c>
    </row>
    <row r="2322" spans="1:5" x14ac:dyDescent="0.35">
      <c r="A2322" s="1" t="s">
        <v>131</v>
      </c>
      <c r="B2322" s="1" t="s">
        <v>102</v>
      </c>
      <c r="C2322" s="1" t="s">
        <v>73</v>
      </c>
      <c r="D2322" s="2">
        <v>2008</v>
      </c>
      <c r="E2322" s="1">
        <v>0</v>
      </c>
    </row>
    <row r="2323" spans="1:5" x14ac:dyDescent="0.35">
      <c r="A2323" s="1" t="s">
        <v>131</v>
      </c>
      <c r="B2323" s="1" t="s">
        <v>102</v>
      </c>
      <c r="C2323" s="1" t="s">
        <v>73</v>
      </c>
      <c r="D2323" s="2">
        <v>2017</v>
      </c>
      <c r="E2323" s="1">
        <v>0</v>
      </c>
    </row>
    <row r="2324" spans="1:5" x14ac:dyDescent="0.35">
      <c r="A2324" s="1" t="s">
        <v>131</v>
      </c>
      <c r="B2324" s="1" t="s">
        <v>102</v>
      </c>
      <c r="C2324" s="1" t="s">
        <v>74</v>
      </c>
      <c r="D2324" s="2">
        <v>2008</v>
      </c>
      <c r="E2324" s="1">
        <v>0</v>
      </c>
    </row>
    <row r="2325" spans="1:5" x14ac:dyDescent="0.35">
      <c r="A2325" s="1" t="s">
        <v>131</v>
      </c>
      <c r="B2325" s="1" t="s">
        <v>102</v>
      </c>
      <c r="C2325" s="1" t="s">
        <v>74</v>
      </c>
      <c r="D2325" s="2">
        <v>2017</v>
      </c>
      <c r="E2325" s="1">
        <v>0</v>
      </c>
    </row>
    <row r="2326" spans="1:5" x14ac:dyDescent="0.35">
      <c r="A2326" s="1" t="s">
        <v>131</v>
      </c>
      <c r="B2326" s="1" t="s">
        <v>102</v>
      </c>
      <c r="C2326" s="1" t="s">
        <v>75</v>
      </c>
      <c r="D2326" s="2">
        <v>2008</v>
      </c>
      <c r="E2326" s="1">
        <v>0</v>
      </c>
    </row>
    <row r="2327" spans="1:5" x14ac:dyDescent="0.35">
      <c r="A2327" s="1" t="s">
        <v>131</v>
      </c>
      <c r="B2327" s="1" t="s">
        <v>102</v>
      </c>
      <c r="C2327" s="1" t="s">
        <v>75</v>
      </c>
      <c r="D2327" s="2">
        <v>2017</v>
      </c>
      <c r="E2327" s="1">
        <v>8</v>
      </c>
    </row>
    <row r="2328" spans="1:5" x14ac:dyDescent="0.35">
      <c r="A2328" s="1" t="s">
        <v>131</v>
      </c>
      <c r="B2328" s="1" t="s">
        <v>102</v>
      </c>
      <c r="C2328" s="1" t="s">
        <v>76</v>
      </c>
      <c r="D2328" s="2">
        <v>2008</v>
      </c>
      <c r="E2328" s="1">
        <v>0</v>
      </c>
    </row>
    <row r="2329" spans="1:5" x14ac:dyDescent="0.35">
      <c r="A2329" s="1" t="s">
        <v>131</v>
      </c>
      <c r="B2329" s="1" t="s">
        <v>102</v>
      </c>
      <c r="C2329" s="1" t="s">
        <v>76</v>
      </c>
      <c r="D2329" s="2">
        <v>2017</v>
      </c>
      <c r="E2329" s="1">
        <v>0</v>
      </c>
    </row>
    <row r="2330" spans="1:5" x14ac:dyDescent="0.35">
      <c r="A2330" s="1" t="s">
        <v>131</v>
      </c>
      <c r="B2330" s="1" t="s">
        <v>102</v>
      </c>
      <c r="C2330" s="1" t="s">
        <v>77</v>
      </c>
      <c r="D2330" s="2">
        <v>2008</v>
      </c>
      <c r="E2330" s="1">
        <v>0</v>
      </c>
    </row>
    <row r="2331" spans="1:5" x14ac:dyDescent="0.35">
      <c r="A2331" s="1" t="s">
        <v>131</v>
      </c>
      <c r="B2331" s="1" t="s">
        <v>102</v>
      </c>
      <c r="C2331" s="1" t="s">
        <v>77</v>
      </c>
      <c r="D2331" s="2">
        <v>2017</v>
      </c>
      <c r="E2331" s="1">
        <v>0</v>
      </c>
    </row>
    <row r="2332" spans="1:5" x14ac:dyDescent="0.35">
      <c r="A2332" s="1" t="s">
        <v>131</v>
      </c>
      <c r="B2332" s="1" t="s">
        <v>102</v>
      </c>
      <c r="C2332" s="1" t="s">
        <v>78</v>
      </c>
      <c r="D2332" s="2">
        <v>2008</v>
      </c>
      <c r="E2332" s="1">
        <v>0</v>
      </c>
    </row>
    <row r="2333" spans="1:5" x14ac:dyDescent="0.35">
      <c r="A2333" s="1" t="s">
        <v>131</v>
      </c>
      <c r="B2333" s="1" t="s">
        <v>102</v>
      </c>
      <c r="C2333" s="1" t="s">
        <v>78</v>
      </c>
      <c r="D2333" s="2">
        <v>2017</v>
      </c>
      <c r="E2333" s="1">
        <v>8</v>
      </c>
    </row>
    <row r="2334" spans="1:5" x14ac:dyDescent="0.35">
      <c r="A2334" s="1" t="s">
        <v>131</v>
      </c>
      <c r="B2334" s="1" t="s">
        <v>102</v>
      </c>
      <c r="C2334" s="1" t="s">
        <v>79</v>
      </c>
      <c r="D2334" s="2">
        <v>2008</v>
      </c>
      <c r="E2334" s="1">
        <v>0</v>
      </c>
    </row>
    <row r="2335" spans="1:5" x14ac:dyDescent="0.35">
      <c r="A2335" s="1" t="s">
        <v>131</v>
      </c>
      <c r="B2335" s="1" t="s">
        <v>102</v>
      </c>
      <c r="C2335" s="1" t="s">
        <v>79</v>
      </c>
      <c r="D2335" s="2">
        <v>2017</v>
      </c>
      <c r="E2335" s="1">
        <v>0</v>
      </c>
    </row>
    <row r="2336" spans="1:5" x14ac:dyDescent="0.35">
      <c r="A2336" s="1" t="s">
        <v>131</v>
      </c>
      <c r="B2336" s="1" t="s">
        <v>102</v>
      </c>
      <c r="C2336" s="1" t="s">
        <v>80</v>
      </c>
      <c r="D2336" s="2">
        <v>2008</v>
      </c>
      <c r="E2336" s="1">
        <v>0</v>
      </c>
    </row>
    <row r="2337" spans="1:5" x14ac:dyDescent="0.35">
      <c r="A2337" s="1" t="s">
        <v>131</v>
      </c>
      <c r="B2337" s="1" t="s">
        <v>102</v>
      </c>
      <c r="C2337" s="1" t="s">
        <v>80</v>
      </c>
      <c r="D2337" s="2">
        <v>2017</v>
      </c>
      <c r="E2337" s="1">
        <v>0</v>
      </c>
    </row>
    <row r="2338" spans="1:5" x14ac:dyDescent="0.35">
      <c r="A2338" s="1" t="s">
        <v>131</v>
      </c>
      <c r="B2338" s="1" t="s">
        <v>102</v>
      </c>
      <c r="C2338" s="1" t="s">
        <v>81</v>
      </c>
      <c r="D2338" s="2">
        <v>2008</v>
      </c>
      <c r="E2338" s="1">
        <v>0</v>
      </c>
    </row>
    <row r="2339" spans="1:5" x14ac:dyDescent="0.35">
      <c r="A2339" s="1" t="s">
        <v>131</v>
      </c>
      <c r="B2339" s="1" t="s">
        <v>102</v>
      </c>
      <c r="C2339" s="1" t="s">
        <v>81</v>
      </c>
      <c r="D2339" s="2">
        <v>2017</v>
      </c>
      <c r="E2339" s="1">
        <v>15</v>
      </c>
    </row>
    <row r="2340" spans="1:5" x14ac:dyDescent="0.35">
      <c r="A2340" s="1" t="s">
        <v>131</v>
      </c>
      <c r="B2340" s="1" t="s">
        <v>102</v>
      </c>
      <c r="C2340" s="1" t="s">
        <v>82</v>
      </c>
      <c r="D2340" s="2">
        <v>2008</v>
      </c>
      <c r="E2340" s="1">
        <v>0</v>
      </c>
    </row>
    <row r="2341" spans="1:5" x14ac:dyDescent="0.35">
      <c r="A2341" s="1" t="s">
        <v>131</v>
      </c>
      <c r="B2341" s="1" t="s">
        <v>102</v>
      </c>
      <c r="C2341" s="1" t="s">
        <v>82</v>
      </c>
      <c r="D2341" s="2">
        <v>2017</v>
      </c>
      <c r="E2341" s="1">
        <v>8</v>
      </c>
    </row>
    <row r="2342" spans="1:5" x14ac:dyDescent="0.35">
      <c r="A2342" s="1" t="s">
        <v>131</v>
      </c>
      <c r="B2342" s="1" t="s">
        <v>102</v>
      </c>
      <c r="C2342" s="1" t="s">
        <v>83</v>
      </c>
      <c r="D2342" s="2">
        <v>2008</v>
      </c>
      <c r="E2342" s="1">
        <v>0</v>
      </c>
    </row>
    <row r="2343" spans="1:5" x14ac:dyDescent="0.35">
      <c r="A2343" s="1" t="s">
        <v>131</v>
      </c>
      <c r="B2343" s="1" t="s">
        <v>102</v>
      </c>
      <c r="C2343" s="1" t="s">
        <v>83</v>
      </c>
      <c r="D2343" s="2">
        <v>2017</v>
      </c>
      <c r="E2343" s="1">
        <v>0</v>
      </c>
    </row>
    <row r="2344" spans="1:5" x14ac:dyDescent="0.35">
      <c r="A2344" s="1" t="s">
        <v>131</v>
      </c>
      <c r="B2344" s="1" t="s">
        <v>102</v>
      </c>
      <c r="C2344" s="1" t="s">
        <v>84</v>
      </c>
      <c r="D2344" s="2">
        <v>2008</v>
      </c>
      <c r="E2344" s="1">
        <v>0</v>
      </c>
    </row>
    <row r="2345" spans="1:5" x14ac:dyDescent="0.35">
      <c r="A2345" s="1" t="s">
        <v>131</v>
      </c>
      <c r="B2345" s="1" t="s">
        <v>102</v>
      </c>
      <c r="C2345" s="1" t="s">
        <v>84</v>
      </c>
      <c r="D2345" s="2">
        <v>2017</v>
      </c>
      <c r="E2345" s="1">
        <v>8</v>
      </c>
    </row>
    <row r="2346" spans="1:5" x14ac:dyDescent="0.35">
      <c r="A2346" s="1" t="s">
        <v>131</v>
      </c>
      <c r="B2346" s="1" t="s">
        <v>102</v>
      </c>
      <c r="C2346" s="1" t="s">
        <v>85</v>
      </c>
      <c r="D2346" s="2">
        <v>2008</v>
      </c>
      <c r="E2346" s="1">
        <v>0</v>
      </c>
    </row>
    <row r="2347" spans="1:5" x14ac:dyDescent="0.35">
      <c r="A2347" s="1" t="s">
        <v>131</v>
      </c>
      <c r="B2347" s="1" t="s">
        <v>102</v>
      </c>
      <c r="C2347" s="1" t="s">
        <v>85</v>
      </c>
      <c r="D2347" s="2">
        <v>2017</v>
      </c>
      <c r="E2347" s="1">
        <v>0</v>
      </c>
    </row>
    <row r="2348" spans="1:5" x14ac:dyDescent="0.35">
      <c r="A2348" s="1" t="s">
        <v>131</v>
      </c>
      <c r="B2348" s="1" t="s">
        <v>102</v>
      </c>
      <c r="C2348" s="1" t="s">
        <v>86</v>
      </c>
      <c r="D2348" s="2">
        <v>2008</v>
      </c>
      <c r="E2348" s="1">
        <v>0</v>
      </c>
    </row>
    <row r="2349" spans="1:5" x14ac:dyDescent="0.35">
      <c r="A2349" s="1" t="s">
        <v>131</v>
      </c>
      <c r="B2349" s="1" t="s">
        <v>102</v>
      </c>
      <c r="C2349" s="1" t="s">
        <v>86</v>
      </c>
      <c r="D2349" s="2">
        <v>2017</v>
      </c>
      <c r="E2349" s="1">
        <v>27</v>
      </c>
    </row>
    <row r="2350" spans="1:5" x14ac:dyDescent="0.35">
      <c r="A2350" s="1" t="s">
        <v>131</v>
      </c>
      <c r="B2350" s="1" t="s">
        <v>102</v>
      </c>
      <c r="C2350" s="1" t="s">
        <v>87</v>
      </c>
      <c r="D2350" s="2">
        <v>2008</v>
      </c>
      <c r="E2350" s="1">
        <v>0</v>
      </c>
    </row>
    <row r="2351" spans="1:5" x14ac:dyDescent="0.35">
      <c r="A2351" s="1" t="s">
        <v>131</v>
      </c>
      <c r="B2351" s="1" t="s">
        <v>102</v>
      </c>
      <c r="C2351" s="1" t="s">
        <v>87</v>
      </c>
      <c r="D2351" s="2">
        <v>2017</v>
      </c>
      <c r="E2351" s="1">
        <v>1</v>
      </c>
    </row>
    <row r="2352" spans="1:5" x14ac:dyDescent="0.35">
      <c r="A2352" s="1" t="s">
        <v>131</v>
      </c>
      <c r="B2352" s="1" t="s">
        <v>102</v>
      </c>
      <c r="C2352" s="1" t="s">
        <v>88</v>
      </c>
      <c r="D2352" s="2">
        <v>2008</v>
      </c>
      <c r="E2352" s="1">
        <v>0</v>
      </c>
    </row>
    <row r="2353" spans="1:5" x14ac:dyDescent="0.35">
      <c r="A2353" s="1" t="s">
        <v>131</v>
      </c>
      <c r="B2353" s="1" t="s">
        <v>102</v>
      </c>
      <c r="C2353" s="1" t="s">
        <v>88</v>
      </c>
      <c r="D2353" s="2">
        <v>2017</v>
      </c>
      <c r="E2353" s="1">
        <v>0</v>
      </c>
    </row>
    <row r="2354" spans="1:5" x14ac:dyDescent="0.35">
      <c r="A2354" s="1" t="s">
        <v>131</v>
      </c>
      <c r="B2354" s="1" t="s">
        <v>102</v>
      </c>
      <c r="C2354" s="1" t="s">
        <v>89</v>
      </c>
      <c r="D2354" s="2">
        <v>2008</v>
      </c>
      <c r="E2354" s="1">
        <v>0</v>
      </c>
    </row>
    <row r="2355" spans="1:5" x14ac:dyDescent="0.35">
      <c r="A2355" s="1" t="s">
        <v>131</v>
      </c>
      <c r="B2355" s="1" t="s">
        <v>102</v>
      </c>
      <c r="C2355" s="1" t="s">
        <v>89</v>
      </c>
      <c r="D2355" s="2">
        <v>2017</v>
      </c>
      <c r="E2355" s="1">
        <v>29</v>
      </c>
    </row>
    <row r="2356" spans="1:5" x14ac:dyDescent="0.35">
      <c r="A2356" s="1" t="s">
        <v>131</v>
      </c>
      <c r="B2356" s="1" t="s">
        <v>102</v>
      </c>
      <c r="C2356" s="1" t="s">
        <v>90</v>
      </c>
      <c r="D2356" s="2">
        <v>2008</v>
      </c>
      <c r="E2356" s="1">
        <v>0</v>
      </c>
    </row>
    <row r="2357" spans="1:5" x14ac:dyDescent="0.35">
      <c r="A2357" s="1" t="s">
        <v>131</v>
      </c>
      <c r="B2357" s="1" t="s">
        <v>102</v>
      </c>
      <c r="C2357" s="1" t="s">
        <v>90</v>
      </c>
      <c r="D2357" s="2">
        <v>2017</v>
      </c>
      <c r="E2357" s="1">
        <v>4</v>
      </c>
    </row>
    <row r="2358" spans="1:5" x14ac:dyDescent="0.35">
      <c r="A2358" s="1" t="s">
        <v>131</v>
      </c>
      <c r="B2358" s="1" t="s">
        <v>102</v>
      </c>
      <c r="C2358" s="1" t="s">
        <v>91</v>
      </c>
      <c r="D2358" s="2">
        <v>2008</v>
      </c>
      <c r="E2358" s="1">
        <v>0</v>
      </c>
    </row>
    <row r="2359" spans="1:5" x14ac:dyDescent="0.35">
      <c r="A2359" s="1" t="s">
        <v>131</v>
      </c>
      <c r="B2359" s="1" t="s">
        <v>102</v>
      </c>
      <c r="C2359" s="1" t="s">
        <v>91</v>
      </c>
      <c r="D2359" s="2">
        <v>2017</v>
      </c>
      <c r="E2359" s="1">
        <v>0</v>
      </c>
    </row>
    <row r="2360" spans="1:5" x14ac:dyDescent="0.35">
      <c r="A2360" s="1" t="s">
        <v>131</v>
      </c>
      <c r="B2360" s="1" t="s">
        <v>102</v>
      </c>
      <c r="C2360" s="1" t="s">
        <v>92</v>
      </c>
      <c r="D2360" s="2">
        <v>2008</v>
      </c>
      <c r="E2360" s="1">
        <v>0</v>
      </c>
    </row>
    <row r="2361" spans="1:5" x14ac:dyDescent="0.35">
      <c r="A2361" s="1" t="s">
        <v>131</v>
      </c>
      <c r="B2361" s="1" t="s">
        <v>102</v>
      </c>
      <c r="C2361" s="1" t="s">
        <v>92</v>
      </c>
      <c r="D2361" s="2">
        <v>2017</v>
      </c>
      <c r="E2361" s="1">
        <v>0</v>
      </c>
    </row>
    <row r="2362" spans="1:5" x14ac:dyDescent="0.35">
      <c r="A2362" s="1" t="s">
        <v>131</v>
      </c>
      <c r="B2362" s="1" t="s">
        <v>102</v>
      </c>
      <c r="C2362" s="1" t="s">
        <v>93</v>
      </c>
      <c r="D2362" s="2">
        <v>2008</v>
      </c>
      <c r="E2362" s="1">
        <v>0</v>
      </c>
    </row>
    <row r="2363" spans="1:5" x14ac:dyDescent="0.35">
      <c r="A2363" s="1" t="s">
        <v>131</v>
      </c>
      <c r="B2363" s="1" t="s">
        <v>102</v>
      </c>
      <c r="C2363" s="1" t="s">
        <v>93</v>
      </c>
      <c r="D2363" s="2">
        <v>2017</v>
      </c>
      <c r="E2363" s="1">
        <v>0</v>
      </c>
    </row>
    <row r="2364" spans="1:5" x14ac:dyDescent="0.35">
      <c r="A2364" s="1" t="s">
        <v>131</v>
      </c>
      <c r="B2364" s="1" t="s">
        <v>102</v>
      </c>
      <c r="C2364" s="1" t="s">
        <v>94</v>
      </c>
      <c r="D2364" s="2">
        <v>2008</v>
      </c>
      <c r="E2364" s="1">
        <v>0</v>
      </c>
    </row>
    <row r="2365" spans="1:5" x14ac:dyDescent="0.35">
      <c r="A2365" s="1" t="s">
        <v>131</v>
      </c>
      <c r="B2365" s="1" t="s">
        <v>102</v>
      </c>
      <c r="C2365" s="1" t="s">
        <v>94</v>
      </c>
      <c r="D2365" s="2">
        <v>2017</v>
      </c>
      <c r="E2365" s="1">
        <v>0</v>
      </c>
    </row>
    <row r="2366" spans="1:5" x14ac:dyDescent="0.35">
      <c r="A2366" s="1" t="s">
        <v>131</v>
      </c>
      <c r="B2366" s="1" t="s">
        <v>102</v>
      </c>
      <c r="C2366" s="1" t="s">
        <v>95</v>
      </c>
      <c r="D2366" s="2">
        <v>2008</v>
      </c>
      <c r="E2366" s="1">
        <v>0</v>
      </c>
    </row>
    <row r="2367" spans="1:5" x14ac:dyDescent="0.35">
      <c r="A2367" s="1" t="s">
        <v>131</v>
      </c>
      <c r="B2367" s="1" t="s">
        <v>102</v>
      </c>
      <c r="C2367" s="1" t="s">
        <v>95</v>
      </c>
      <c r="D2367" s="2">
        <v>2017</v>
      </c>
      <c r="E2367" s="1">
        <v>0</v>
      </c>
    </row>
    <row r="2368" spans="1:5" x14ac:dyDescent="0.35">
      <c r="A2368" s="1" t="s">
        <v>131</v>
      </c>
      <c r="B2368" s="1" t="s">
        <v>102</v>
      </c>
      <c r="C2368" s="1" t="s">
        <v>96</v>
      </c>
      <c r="D2368" s="2">
        <v>2008</v>
      </c>
      <c r="E2368" s="1">
        <v>0</v>
      </c>
    </row>
    <row r="2369" spans="1:5" x14ac:dyDescent="0.35">
      <c r="A2369" s="1" t="s">
        <v>131</v>
      </c>
      <c r="B2369" s="1" t="s">
        <v>102</v>
      </c>
      <c r="C2369" s="1" t="s">
        <v>96</v>
      </c>
      <c r="D2369" s="2">
        <v>2017</v>
      </c>
      <c r="E2369" s="1">
        <v>0</v>
      </c>
    </row>
    <row r="2370" spans="1:5" x14ac:dyDescent="0.35">
      <c r="A2370" s="1" t="s">
        <v>131</v>
      </c>
      <c r="B2370" s="1" t="s">
        <v>102</v>
      </c>
      <c r="C2370" s="1" t="s">
        <v>97</v>
      </c>
      <c r="D2370" s="2">
        <v>2008</v>
      </c>
      <c r="E2370" s="1">
        <v>0</v>
      </c>
    </row>
    <row r="2371" spans="1:5" x14ac:dyDescent="0.35">
      <c r="A2371" s="1" t="s">
        <v>131</v>
      </c>
      <c r="B2371" s="1" t="s">
        <v>102</v>
      </c>
      <c r="C2371" s="1" t="s">
        <v>97</v>
      </c>
      <c r="D2371" s="2">
        <v>2017</v>
      </c>
      <c r="E2371" s="1">
        <v>0</v>
      </c>
    </row>
    <row r="2372" spans="1:5" x14ac:dyDescent="0.35">
      <c r="A2372" s="1" t="s">
        <v>131</v>
      </c>
      <c r="B2372" s="1" t="s">
        <v>102</v>
      </c>
      <c r="C2372" s="1" t="s">
        <v>98</v>
      </c>
      <c r="D2372" s="2">
        <v>2008</v>
      </c>
      <c r="E2372" s="1">
        <v>0</v>
      </c>
    </row>
    <row r="2373" spans="1:5" x14ac:dyDescent="0.35">
      <c r="A2373" s="1" t="s">
        <v>131</v>
      </c>
      <c r="B2373" s="1" t="s">
        <v>102</v>
      </c>
      <c r="C2373" s="1" t="s">
        <v>98</v>
      </c>
      <c r="D2373" s="2">
        <v>2017</v>
      </c>
      <c r="E2373" s="1">
        <v>12</v>
      </c>
    </row>
    <row r="2374" spans="1:5" x14ac:dyDescent="0.35">
      <c r="A2374" s="1" t="s">
        <v>131</v>
      </c>
      <c r="B2374" s="1" t="s">
        <v>102</v>
      </c>
      <c r="C2374" s="1" t="s">
        <v>99</v>
      </c>
      <c r="D2374" s="2">
        <v>2008</v>
      </c>
      <c r="E2374" s="1">
        <v>0</v>
      </c>
    </row>
    <row r="2375" spans="1:5" x14ac:dyDescent="0.35">
      <c r="A2375" s="1" t="s">
        <v>131</v>
      </c>
      <c r="B2375" s="1" t="s">
        <v>102</v>
      </c>
      <c r="C2375" s="1" t="s">
        <v>99</v>
      </c>
      <c r="D2375" s="2">
        <v>2017</v>
      </c>
      <c r="E2375" s="1">
        <v>7</v>
      </c>
    </row>
    <row r="2376" spans="1:5" x14ac:dyDescent="0.35">
      <c r="A2376" s="1" t="s">
        <v>131</v>
      </c>
      <c r="B2376" s="1" t="s">
        <v>102</v>
      </c>
      <c r="C2376" s="1" t="s">
        <v>100</v>
      </c>
      <c r="D2376" s="2">
        <v>2008</v>
      </c>
      <c r="E2376" s="1">
        <v>0</v>
      </c>
    </row>
    <row r="2377" spans="1:5" x14ac:dyDescent="0.35">
      <c r="A2377" s="1" t="s">
        <v>131</v>
      </c>
      <c r="B2377" s="1" t="s">
        <v>102</v>
      </c>
      <c r="C2377" s="1" t="s">
        <v>100</v>
      </c>
      <c r="D2377" s="2">
        <v>2017</v>
      </c>
      <c r="E2377" s="1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zoomScale="85" zoomScaleNormal="85" workbookViewId="0">
      <selection activeCell="H4" sqref="H4:H101"/>
    </sheetView>
  </sheetViews>
  <sheetFormatPr defaultRowHeight="14.5" x14ac:dyDescent="0.35"/>
  <cols>
    <col min="1" max="1" width="17.81640625" customWidth="1"/>
    <col min="2" max="2" width="12.54296875" bestFit="1" customWidth="1"/>
    <col min="5" max="5" width="24.1796875" customWidth="1"/>
    <col min="12" max="13" width="8.7265625" style="15"/>
  </cols>
  <sheetData>
    <row r="1" spans="1:13" ht="15" x14ac:dyDescent="0.25">
      <c r="A1" s="10" t="s">
        <v>121</v>
      </c>
      <c r="E1" s="10" t="s">
        <v>122</v>
      </c>
      <c r="I1" s="10" t="s">
        <v>123</v>
      </c>
    </row>
    <row r="3" spans="1:13" ht="15" x14ac:dyDescent="0.25">
      <c r="B3" s="10">
        <v>2008</v>
      </c>
      <c r="C3" s="10">
        <v>2017</v>
      </c>
      <c r="D3" s="10"/>
      <c r="E3" s="10"/>
      <c r="F3" s="10">
        <v>2008</v>
      </c>
      <c r="G3" s="10">
        <v>2017</v>
      </c>
      <c r="H3" s="10"/>
      <c r="I3" s="10">
        <v>2008</v>
      </c>
      <c r="J3" s="10">
        <v>2017</v>
      </c>
    </row>
    <row r="4" spans="1:13" ht="15" x14ac:dyDescent="0.25">
      <c r="A4" s="10" t="s">
        <v>2</v>
      </c>
      <c r="B4" s="9">
        <f>GETPIVOTDATA("Antal",'AED06'!$M$2,"Område",$A4,"År",B$3)/GETPIVOTDATA("Antal",FOLK1!$J$2,"Område",$A4,"År",B$3)</f>
        <v>0.42854114824031281</v>
      </c>
      <c r="C4" s="9">
        <f>GETPIVOTDATA("Antal",'AED06'!$M$2,"Område",$A4,"År",C$3)/GETPIVOTDATA("Antal",FOLK1!$J$2,"Område",$A4,"År",C$3)</f>
        <v>0.30968520869290128</v>
      </c>
      <c r="E4" s="10" t="s">
        <v>2</v>
      </c>
      <c r="F4" s="9">
        <f>GETPIVOTDATA("Antal",'AED06'!$M$2,"Område",$E4,"År",F$3)/(GETPIVOTDATA("Antal",FOLK1!$J$2,"Område",$E4,"År",F$3)-GETPIVOTDATA("Antal",RESI01!$L$2,"Område","Hele landet","År",F$3))</f>
        <v>0.4977902691319025</v>
      </c>
      <c r="G4" s="9">
        <f>GETPIVOTDATA("Antal",'AED06'!$M$2,"Område",$E4,"År",G$3)/(GETPIVOTDATA("Antal",FOLK1!$J$2,"Område",$E4,"År",G$3)-GETPIVOTDATA("Antal",RESI01!$L$2,"Område","Hele landet","År",G$3))</f>
        <v>0.3512939316716861</v>
      </c>
      <c r="I4" s="13">
        <f>B4-F4</f>
        <v>-6.9249120891589688E-2</v>
      </c>
      <c r="J4" s="13">
        <f>C4-G4</f>
        <v>-4.1608722978784818E-2</v>
      </c>
      <c r="L4" s="22">
        <f>(C4-B4)/B4</f>
        <v>-0.27735012153549543</v>
      </c>
    </row>
    <row r="5" spans="1:13" x14ac:dyDescent="0.35">
      <c r="L5" s="15" t="s">
        <v>126</v>
      </c>
      <c r="M5" s="15" t="s">
        <v>127</v>
      </c>
    </row>
    <row r="6" spans="1:13" ht="15" x14ac:dyDescent="0.25">
      <c r="A6" s="7" t="s">
        <v>7</v>
      </c>
      <c r="B6" s="9">
        <f>GETPIVOTDATA("Antal",'AED06'!$H$2,"Område",$A6,"År",B$3)/GETPIVOTDATA("Antal",FOLK1!$F$2,"Område",$A6,"År",B$3)</f>
        <v>0.42234762979683976</v>
      </c>
      <c r="C6" s="9">
        <f>GETPIVOTDATA("Antal",'AED06'!$H$2,"Område",$A6,"År",C$3)/GETPIVOTDATA("Antal",FOLK1!$F$2,"Område",$A6,"År",C$3)</f>
        <v>0.24118993135011443</v>
      </c>
      <c r="E6" s="7" t="s">
        <v>7</v>
      </c>
      <c r="F6" s="9">
        <f>GETPIVOTDATA("Antal",'AED06'!$H$2,"Område",$E6,"År",F$3)/(GETPIVOTDATA("Antal",FOLK1!$F$2,"Område",$E6,"År",F$3)-GETPIVOTDATA("Antal",RESI01!$H$2,"Område",$E6,"År",F$3))</f>
        <v>0.5016085790884719</v>
      </c>
      <c r="G6" s="9">
        <f>GETPIVOTDATA("Antal",'AED06'!$H$2,"Område",$E6,"År",G$3)/(GETPIVOTDATA("Antal",FOLK1!$F$2,"Område",$E6,"År",G$3)-GETPIVOTDATA("Antal",RESI01!$H$2,"Område",$E6,"År",G$3))</f>
        <v>0.26317103620474408</v>
      </c>
      <c r="I6" s="13">
        <f>B6-F6</f>
        <v>-7.9260949291632132E-2</v>
      </c>
      <c r="J6" s="13">
        <f>C6-G6</f>
        <v>-2.1981104854629646E-2</v>
      </c>
      <c r="L6" s="17">
        <f>G6-F6</f>
        <v>-0.23843754288372782</v>
      </c>
      <c r="M6" s="15">
        <f>IF(L6&lt;-20%,1,0)</f>
        <v>1</v>
      </c>
    </row>
    <row r="7" spans="1:13" x14ac:dyDescent="0.35">
      <c r="A7" s="7" t="s">
        <v>20</v>
      </c>
      <c r="B7" s="9">
        <f>GETPIVOTDATA("Antal",'AED06'!$H$2,"Område",$A7,"År",B$3)/GETPIVOTDATA("Antal",FOLK1!$F$2,"Område",$A7,"År",B$3)</f>
        <v>0.48487518355359766</v>
      </c>
      <c r="C7" s="9">
        <f>GETPIVOTDATA("Antal",'AED06'!$H$2,"Område",$A7,"År",C$3)/GETPIVOTDATA("Antal",FOLK1!$F$2,"Område",$A7,"År",C$3)</f>
        <v>0.20182149362477234</v>
      </c>
      <c r="E7" s="7" t="s">
        <v>20</v>
      </c>
      <c r="F7" s="9">
        <f>GETPIVOTDATA("Antal",'AED06'!$H$2,"Område",$E7,"År",F$3)/(GETPIVOTDATA("Antal",FOLK1!$F$2,"Område",$E7,"År",F$3)-GETPIVOTDATA("Antal",RESI01!$H$2,"Område",$E7,"År",F$3))</f>
        <v>0.57029360967184795</v>
      </c>
      <c r="G7" s="9">
        <f>GETPIVOTDATA("Antal",'AED06'!$H$2,"Område",$E7,"År",G$3)/(GETPIVOTDATA("Antal",FOLK1!$F$2,"Område",$E7,"År",G$3)-GETPIVOTDATA("Antal",RESI01!$H$2,"Område",$E7,"År",G$3))</f>
        <v>0.22987551867219919</v>
      </c>
      <c r="I7" s="13">
        <f t="shared" ref="I7:I70" si="0">B7-F7</f>
        <v>-8.541842611825029E-2</v>
      </c>
      <c r="J7" s="13">
        <f t="shared" ref="J7:J70" si="1">C7-G7</f>
        <v>-2.805402504742685E-2</v>
      </c>
      <c r="L7" s="17">
        <f t="shared" ref="L7:L70" si="2">G7-F7</f>
        <v>-0.34041809099964876</v>
      </c>
      <c r="M7" s="15">
        <f t="shared" ref="M7:M70" si="3">IF(L7&lt;-20%,1,0)</f>
        <v>1</v>
      </c>
    </row>
    <row r="8" spans="1:13" ht="15" x14ac:dyDescent="0.25">
      <c r="A8" s="7" t="s">
        <v>49</v>
      </c>
      <c r="B8" s="9">
        <f>GETPIVOTDATA("Antal",'AED06'!$H$2,"Område",$A8,"År",B$3)/GETPIVOTDATA("Antal",FOLK1!$F$2,"Område",$A8,"År",B$3)</f>
        <v>0.45970475669764904</v>
      </c>
      <c r="C8" s="9">
        <f>GETPIVOTDATA("Antal",'AED06'!$H$2,"Område",$A8,"År",C$3)/GETPIVOTDATA("Antal",FOLK1!$F$2,"Område",$A8,"År",C$3)</f>
        <v>0.32805722196585141</v>
      </c>
      <c r="E8" s="7" t="s">
        <v>49</v>
      </c>
      <c r="F8" s="9">
        <f>GETPIVOTDATA("Antal",'AED06'!$H$2,"Område",$E8,"År",F$3)/(GETPIVOTDATA("Antal",FOLK1!$F$2,"Område",$E8,"År",F$3)-GETPIVOTDATA("Antal",RESI01!$H$2,"Område",$E8,"År",F$3))</f>
        <v>0.52288557213930353</v>
      </c>
      <c r="G8" s="9">
        <f>GETPIVOTDATA("Antal",'AED06'!$H$2,"Område",$E8,"År",G$3)/(GETPIVOTDATA("Antal",FOLK1!$F$2,"Område",$E8,"År",G$3)-GETPIVOTDATA("Antal",RESI01!$H$2,"Område",$E8,"År",G$3))</f>
        <v>0.36568930041152264</v>
      </c>
      <c r="I8" s="13">
        <f t="shared" si="0"/>
        <v>-6.3180815441654492E-2</v>
      </c>
      <c r="J8" s="13">
        <f t="shared" si="1"/>
        <v>-3.7632078445671235E-2</v>
      </c>
      <c r="L8" s="17">
        <f t="shared" si="2"/>
        <v>-0.15719627172778089</v>
      </c>
      <c r="M8" s="15">
        <f t="shared" si="3"/>
        <v>0</v>
      </c>
    </row>
    <row r="9" spans="1:13" ht="15" x14ac:dyDescent="0.25">
      <c r="A9" s="7" t="s">
        <v>8</v>
      </c>
      <c r="B9" s="9">
        <f>GETPIVOTDATA("Antal",'AED06'!$H$2,"Område",$A9,"År",B$3)/GETPIVOTDATA("Antal",FOLK1!$F$2,"Område",$A9,"År",B$3)</f>
        <v>0.47730020147750168</v>
      </c>
      <c r="C9" s="9">
        <f>GETPIVOTDATA("Antal",'AED06'!$H$2,"Område",$A9,"År",C$3)/GETPIVOTDATA("Antal",FOLK1!$F$2,"Område",$A9,"År",C$3)</f>
        <v>0.31247954173486092</v>
      </c>
      <c r="E9" s="7" t="s">
        <v>8</v>
      </c>
      <c r="F9" s="9">
        <f>GETPIVOTDATA("Antal",'AED06'!$H$2,"Område",$E9,"År",F$3)/(GETPIVOTDATA("Antal",FOLK1!$F$2,"Område",$E9,"År",F$3)-GETPIVOTDATA("Antal",RESI01!$H$2,"Område",$E9,"År",F$3))</f>
        <v>0.53235955056179773</v>
      </c>
      <c r="G9" s="9">
        <f>GETPIVOTDATA("Antal",'AED06'!$H$2,"Område",$E9,"År",G$3)/(GETPIVOTDATA("Antal",FOLK1!$F$2,"Område",$E9,"År",G$3)-GETPIVOTDATA("Antal",RESI01!$H$2,"Område",$E9,"År",G$3))</f>
        <v>0.34032976827094474</v>
      </c>
      <c r="I9" s="13">
        <f t="shared" si="0"/>
        <v>-5.505934908429605E-2</v>
      </c>
      <c r="J9" s="13">
        <f t="shared" si="1"/>
        <v>-2.7850226536083822E-2</v>
      </c>
      <c r="L9" s="17">
        <f t="shared" si="2"/>
        <v>-0.19202978229085299</v>
      </c>
      <c r="M9" s="15">
        <f t="shared" si="3"/>
        <v>0</v>
      </c>
    </row>
    <row r="10" spans="1:13" ht="15" x14ac:dyDescent="0.25">
      <c r="A10" s="7" t="s">
        <v>59</v>
      </c>
      <c r="B10" s="9">
        <f>GETPIVOTDATA("Antal",'AED06'!$H$2,"Område",$A10,"År",B$3)/GETPIVOTDATA("Antal",FOLK1!$F$2,"Område",$A10,"År",B$3)</f>
        <v>0.37622005323868679</v>
      </c>
      <c r="C10" s="9">
        <f>GETPIVOTDATA("Antal",'AED06'!$H$2,"Område",$A10,"År",C$3)/GETPIVOTDATA("Antal",FOLK1!$F$2,"Område",$A10,"År",C$3)</f>
        <v>0.24161538461538462</v>
      </c>
      <c r="E10" s="7" t="s">
        <v>59</v>
      </c>
      <c r="F10" s="9">
        <f>GETPIVOTDATA("Antal",'AED06'!$H$2,"Område",$E10,"År",F$3)/(GETPIVOTDATA("Antal",FOLK1!$F$2,"Område",$E10,"År",F$3)-GETPIVOTDATA("Antal",RESI01!$H$2,"Område",$E10,"År",F$3))</f>
        <v>0.43801652892561982</v>
      </c>
      <c r="G10" s="9">
        <f>GETPIVOTDATA("Antal",'AED06'!$H$2,"Område",$E10,"År",G$3)/(GETPIVOTDATA("Antal",FOLK1!$F$2,"Område",$E10,"År",G$3)-GETPIVOTDATA("Antal",RESI01!$H$2,"Område",$E10,"År",G$3))</f>
        <v>0.28019625334522752</v>
      </c>
      <c r="I10" s="13">
        <f t="shared" si="0"/>
        <v>-6.1796475686933028E-2</v>
      </c>
      <c r="J10" s="13">
        <f t="shared" si="1"/>
        <v>-3.8580868729842899E-2</v>
      </c>
      <c r="L10" s="17">
        <f t="shared" si="2"/>
        <v>-0.1578202755803923</v>
      </c>
      <c r="M10" s="15">
        <f t="shared" si="3"/>
        <v>0</v>
      </c>
    </row>
    <row r="11" spans="1:13" ht="15" x14ac:dyDescent="0.25">
      <c r="A11" s="7" t="s">
        <v>31</v>
      </c>
      <c r="B11" s="9">
        <f>GETPIVOTDATA("Antal",'AED06'!$H$2,"Område",$A11,"År",B$3)/GETPIVOTDATA("Antal",FOLK1!$F$2,"Område",$A11,"År",B$3)</f>
        <v>0.3704156479217604</v>
      </c>
      <c r="C11" s="9">
        <f>GETPIVOTDATA("Antal",'AED06'!$H$2,"Område",$A11,"År",C$3)/GETPIVOTDATA("Antal",FOLK1!$F$2,"Område",$A11,"År",C$3)</f>
        <v>0.25550831078469272</v>
      </c>
      <c r="E11" s="7" t="s">
        <v>31</v>
      </c>
      <c r="F11" s="9">
        <f>GETPIVOTDATA("Antal",'AED06'!$H$2,"Område",$E11,"År",F$3)/(GETPIVOTDATA("Antal",FOLK1!$F$2,"Område",$E11,"År",F$3)-GETPIVOTDATA("Antal",RESI01!$H$2,"Område",$E11,"År",F$3))</f>
        <v>0.42516370439663237</v>
      </c>
      <c r="G11" s="9">
        <f>GETPIVOTDATA("Antal",'AED06'!$H$2,"Område",$E11,"År",G$3)/(GETPIVOTDATA("Antal",FOLK1!$F$2,"Område",$E11,"År",G$3)-GETPIVOTDATA("Antal",RESI01!$H$2,"Område",$E11,"År",G$3))</f>
        <v>0.28651928912006935</v>
      </c>
      <c r="I11" s="13">
        <f t="shared" si="0"/>
        <v>-5.4748056474871964E-2</v>
      </c>
      <c r="J11" s="13">
        <f t="shared" si="1"/>
        <v>-3.1010978335376638E-2</v>
      </c>
      <c r="L11" s="17">
        <f t="shared" si="2"/>
        <v>-0.13864441527656302</v>
      </c>
      <c r="M11" s="15">
        <f t="shared" si="3"/>
        <v>0</v>
      </c>
    </row>
    <row r="12" spans="1:13" x14ac:dyDescent="0.35">
      <c r="A12" s="7" t="s">
        <v>9</v>
      </c>
      <c r="B12" s="9">
        <f>GETPIVOTDATA("Antal",'AED06'!$H$2,"Område",$A12,"År",B$3)/GETPIVOTDATA("Antal",FOLK1!$F$2,"Område",$A12,"År",B$3)</f>
        <v>0.42659808963997065</v>
      </c>
      <c r="C12" s="9">
        <f>GETPIVOTDATA("Antal",'AED06'!$H$2,"Område",$A12,"År",C$3)/GETPIVOTDATA("Antal",FOLK1!$F$2,"Område",$A12,"År",C$3)</f>
        <v>0.3054131054131054</v>
      </c>
      <c r="E12" s="7" t="s">
        <v>9</v>
      </c>
      <c r="F12" s="9">
        <f>GETPIVOTDATA("Antal",'AED06'!$H$2,"Område",$E12,"År",F$3)/(GETPIVOTDATA("Antal",FOLK1!$F$2,"Område",$E12,"År",F$3)-GETPIVOTDATA("Antal",RESI01!$H$2,"Område",$E12,"År",F$3))</f>
        <v>0.49623931623931627</v>
      </c>
      <c r="G12" s="9">
        <f>GETPIVOTDATA("Antal",'AED06'!$H$2,"Område",$E12,"År",G$3)/(GETPIVOTDATA("Antal",FOLK1!$F$2,"Område",$E12,"År",G$3)-GETPIVOTDATA("Antal",RESI01!$H$2,"Område",$E12,"År",G$3))</f>
        <v>0.35078534031413611</v>
      </c>
      <c r="I12" s="13">
        <f t="shared" si="0"/>
        <v>-6.9641226599345629E-2</v>
      </c>
      <c r="J12" s="13">
        <f t="shared" si="1"/>
        <v>-4.5372234901030706E-2</v>
      </c>
      <c r="L12" s="17">
        <f t="shared" si="2"/>
        <v>-0.14545397592518017</v>
      </c>
      <c r="M12" s="15">
        <f t="shared" si="3"/>
        <v>0</v>
      </c>
    </row>
    <row r="13" spans="1:13" x14ac:dyDescent="0.35">
      <c r="A13" s="7" t="s">
        <v>90</v>
      </c>
      <c r="B13" s="9">
        <f>GETPIVOTDATA("Antal",'AED06'!$H$2,"Område",$A13,"År",B$3)/GETPIVOTDATA("Antal",FOLK1!$F$2,"Område",$A13,"År",B$3)</f>
        <v>0.32639680729760545</v>
      </c>
      <c r="C13" s="9">
        <f>GETPIVOTDATA("Antal",'AED06'!$H$2,"Område",$A13,"År",C$3)/GETPIVOTDATA("Antal",FOLK1!$F$2,"Område",$A13,"År",C$3)</f>
        <v>0.2768292682926829</v>
      </c>
      <c r="E13" s="7" t="s">
        <v>90</v>
      </c>
      <c r="F13" s="9">
        <f>GETPIVOTDATA("Antal",'AED06'!$H$2,"Område",$E13,"År",F$3)/(GETPIVOTDATA("Antal",FOLK1!$F$2,"Område",$E13,"År",F$3)-GETPIVOTDATA("Antal",RESI01!$H$2,"Område",$E13,"År",F$3))</f>
        <v>0.38552188552188554</v>
      </c>
      <c r="G13" s="9">
        <f>GETPIVOTDATA("Antal",'AED06'!$H$2,"Område",$E13,"År",G$3)/(GETPIVOTDATA("Antal",FOLK1!$F$2,"Område",$E13,"År",G$3)-GETPIVOTDATA("Antal",RESI01!$H$2,"Område",$E13,"År",G$3))</f>
        <v>0.31473136915077987</v>
      </c>
      <c r="I13" s="13">
        <f t="shared" si="0"/>
        <v>-5.9125078224280092E-2</v>
      </c>
      <c r="J13" s="13">
        <f t="shared" si="1"/>
        <v>-3.7902100858096976E-2</v>
      </c>
      <c r="L13" s="17">
        <f t="shared" si="2"/>
        <v>-7.0790516371105672E-2</v>
      </c>
      <c r="M13" s="15">
        <f t="shared" si="3"/>
        <v>0</v>
      </c>
    </row>
    <row r="14" spans="1:13" x14ac:dyDescent="0.35">
      <c r="A14" s="7" t="s">
        <v>5</v>
      </c>
      <c r="B14" s="9">
        <f>GETPIVOTDATA("Antal",'AED06'!$H$2,"Område",$A14,"År",B$3)/GETPIVOTDATA("Antal",FOLK1!$F$2,"Område",$A14,"År",B$3)</f>
        <v>0</v>
      </c>
      <c r="C14" s="9">
        <f>GETPIVOTDATA("Antal",'AED06'!$H$2,"Område",$A14,"År",C$3)/GETPIVOTDATA("Antal",FOLK1!$F$2,"Område",$A14,"År",C$3)</f>
        <v>0.31838046272493575</v>
      </c>
      <c r="E14" s="7" t="s">
        <v>5</v>
      </c>
      <c r="F14" s="9">
        <f>GETPIVOTDATA("Antal",'AED06'!$H$2,"Område",$E14,"År",F$3)/(GETPIVOTDATA("Antal",FOLK1!$F$2,"Område",$E14,"År",F$3)-GETPIVOTDATA("Antal",RESI01!$H$2,"Område",$E14,"År",F$3))</f>
        <v>0</v>
      </c>
      <c r="G14" s="9">
        <f>GETPIVOTDATA("Antal",'AED06'!$H$2,"Område",$E14,"År",G$3)/(GETPIVOTDATA("Antal",FOLK1!$F$2,"Område",$E14,"År",G$3)-GETPIVOTDATA("Antal",RESI01!$H$2,"Område",$E14,"År",G$3))</f>
        <v>0.35436337625178832</v>
      </c>
      <c r="I14" s="13">
        <f t="shared" si="0"/>
        <v>0</v>
      </c>
      <c r="J14" s="13">
        <f t="shared" si="1"/>
        <v>-3.5982913526852567E-2</v>
      </c>
      <c r="L14" s="17">
        <f t="shared" si="2"/>
        <v>0.35436337625178832</v>
      </c>
      <c r="M14" s="15">
        <f t="shared" si="3"/>
        <v>0</v>
      </c>
    </row>
    <row r="15" spans="1:13" x14ac:dyDescent="0.35">
      <c r="A15" s="7" t="s">
        <v>21</v>
      </c>
      <c r="B15" s="9">
        <f>GETPIVOTDATA("Antal",'AED06'!$H$2,"Område",$A15,"År",B$3)/GETPIVOTDATA("Antal",FOLK1!$F$2,"Område",$A15,"År",B$3)</f>
        <v>0.35319488817891376</v>
      </c>
      <c r="C15" s="9">
        <f>GETPIVOTDATA("Antal",'AED06'!$H$2,"Område",$A15,"År",C$3)/GETPIVOTDATA("Antal",FOLK1!$F$2,"Område",$A15,"År",C$3)</f>
        <v>0.22681564245810054</v>
      </c>
      <c r="E15" s="7" t="s">
        <v>21</v>
      </c>
      <c r="F15" s="9">
        <f>GETPIVOTDATA("Antal",'AED06'!$H$2,"Område",$E15,"År",F$3)/(GETPIVOTDATA("Antal",FOLK1!$F$2,"Område",$E15,"År",F$3)-GETPIVOTDATA("Antal",RESI01!$H$2,"Område",$E15,"År",F$3))</f>
        <v>0.3948214285714286</v>
      </c>
      <c r="G15" s="9">
        <f>GETPIVOTDATA("Antal",'AED06'!$H$2,"Område",$E15,"År",G$3)/(GETPIVOTDATA("Antal",FOLK1!$F$2,"Område",$E15,"År",G$3)-GETPIVOTDATA("Antal",RESI01!$H$2,"Område",$E15,"År",G$3))</f>
        <v>0.24995602462620931</v>
      </c>
      <c r="I15" s="13">
        <f t="shared" si="0"/>
        <v>-4.1626540392514844E-2</v>
      </c>
      <c r="J15" s="13">
        <f t="shared" si="1"/>
        <v>-2.3140382168108764E-2</v>
      </c>
      <c r="L15" s="17">
        <f t="shared" si="2"/>
        <v>-0.1448654039452193</v>
      </c>
      <c r="M15" s="15">
        <f t="shared" si="3"/>
        <v>0</v>
      </c>
    </row>
    <row r="16" spans="1:13" x14ac:dyDescent="0.35">
      <c r="A16" s="7" t="s">
        <v>60</v>
      </c>
      <c r="B16" s="9">
        <f>GETPIVOTDATA("Antal",'AED06'!$H$2,"Område",$A16,"År",B$3)/GETPIVOTDATA("Antal",FOLK1!$F$2,"Område",$A16,"År",B$3)</f>
        <v>0.4554417718504406</v>
      </c>
      <c r="C16" s="9">
        <f>GETPIVOTDATA("Antal",'AED06'!$H$2,"Område",$A16,"År",C$3)/GETPIVOTDATA("Antal",FOLK1!$F$2,"Område",$A16,"År",C$3)</f>
        <v>0.32492963409730596</v>
      </c>
      <c r="E16" s="7" t="s">
        <v>60</v>
      </c>
      <c r="F16" s="9">
        <f>GETPIVOTDATA("Antal",'AED06'!$H$2,"Område",$E16,"År",F$3)/(GETPIVOTDATA("Antal",FOLK1!$F$2,"Område",$E16,"År",F$3)-GETPIVOTDATA("Antal",RESI01!$H$2,"Område",$E16,"År",F$3))</f>
        <v>0.55852803738317758</v>
      </c>
      <c r="G16" s="9">
        <f>GETPIVOTDATA("Antal",'AED06'!$H$2,"Område",$E16,"År",G$3)/(GETPIVOTDATA("Antal",FOLK1!$F$2,"Område",$E16,"År",G$3)-GETPIVOTDATA("Antal",RESI01!$H$2,"Område",$E16,"År",G$3))</f>
        <v>0.36327264553832317</v>
      </c>
      <c r="I16" s="13">
        <f t="shared" si="0"/>
        <v>-0.10308626553273698</v>
      </c>
      <c r="J16" s="13">
        <f t="shared" si="1"/>
        <v>-3.8343011441017205E-2</v>
      </c>
      <c r="L16" s="17">
        <f t="shared" si="2"/>
        <v>-0.19525539184485441</v>
      </c>
      <c r="M16" s="15">
        <f t="shared" si="3"/>
        <v>0</v>
      </c>
    </row>
    <row r="17" spans="1:13" x14ac:dyDescent="0.35">
      <c r="A17" s="7" t="s">
        <v>61</v>
      </c>
      <c r="B17" s="9">
        <f>GETPIVOTDATA("Antal",'AED06'!$H$2,"Område",$A17,"År",B$3)/GETPIVOTDATA("Antal",FOLK1!$F$2,"Område",$A17,"År",B$3)</f>
        <v>0.45796178343949046</v>
      </c>
      <c r="C17" s="9">
        <f>GETPIVOTDATA("Antal",'AED06'!$H$2,"Område",$A17,"År",C$3)/GETPIVOTDATA("Antal",FOLK1!$F$2,"Område",$A17,"År",C$3)</f>
        <v>0.33585858585858586</v>
      </c>
      <c r="E17" s="7" t="s">
        <v>61</v>
      </c>
      <c r="F17" s="9">
        <f>GETPIVOTDATA("Antal",'AED06'!$H$2,"Område",$E17,"År",F$3)/(GETPIVOTDATA("Antal",FOLK1!$F$2,"Område",$E17,"År",F$3)-GETPIVOTDATA("Antal",RESI01!$H$2,"Område",$E17,"År",F$3))</f>
        <v>0.54469696969696979</v>
      </c>
      <c r="G17" s="9">
        <f>GETPIVOTDATA("Antal",'AED06'!$H$2,"Område",$E17,"År",G$3)/(GETPIVOTDATA("Antal",FOLK1!$F$2,"Område",$E17,"År",G$3)-GETPIVOTDATA("Antal",RESI01!$H$2,"Område",$E17,"År",G$3))</f>
        <v>0.37570621468926552</v>
      </c>
      <c r="I17" s="13">
        <f t="shared" si="0"/>
        <v>-8.6735186257479335E-2</v>
      </c>
      <c r="J17" s="13">
        <f t="shared" si="1"/>
        <v>-3.984762883067966E-2</v>
      </c>
      <c r="L17" s="17">
        <f t="shared" si="2"/>
        <v>-0.16899075500770427</v>
      </c>
      <c r="M17" s="15">
        <f t="shared" si="3"/>
        <v>0</v>
      </c>
    </row>
    <row r="18" spans="1:13" x14ac:dyDescent="0.35">
      <c r="A18" s="7" t="s">
        <v>71</v>
      </c>
      <c r="B18" s="9">
        <f>GETPIVOTDATA("Antal",'AED06'!$H$2,"Område",$A18,"År",B$3)/GETPIVOTDATA("Antal",FOLK1!$F$2,"Område",$A18,"År",B$3)</f>
        <v>0.37372764786795049</v>
      </c>
      <c r="C18" s="9">
        <f>GETPIVOTDATA("Antal",'AED06'!$H$2,"Område",$A18,"År",C$3)/GETPIVOTDATA("Antal",FOLK1!$F$2,"Område",$A18,"År",C$3)</f>
        <v>0.21046770601336304</v>
      </c>
      <c r="E18" s="7" t="s">
        <v>71</v>
      </c>
      <c r="F18" s="9">
        <f>GETPIVOTDATA("Antal",'AED06'!$H$2,"Område",$E18,"År",F$3)/(GETPIVOTDATA("Antal",FOLK1!$F$2,"Område",$E18,"År",F$3)-GETPIVOTDATA("Antal",RESI01!$H$2,"Område",$E18,"År",F$3))</f>
        <v>0.43646586345381522</v>
      </c>
      <c r="G18" s="9">
        <f>GETPIVOTDATA("Antal",'AED06'!$H$2,"Område",$E18,"År",G$3)/(GETPIVOTDATA("Antal",FOLK1!$F$2,"Område",$E18,"År",G$3)-GETPIVOTDATA("Antal",RESI01!$H$2,"Område",$E18,"År",G$3))</f>
        <v>0.23863636363636365</v>
      </c>
      <c r="I18" s="13">
        <f t="shared" si="0"/>
        <v>-6.2738215585864732E-2</v>
      </c>
      <c r="J18" s="13">
        <f t="shared" si="1"/>
        <v>-2.8168657623000609E-2</v>
      </c>
      <c r="L18" s="17">
        <f t="shared" si="2"/>
        <v>-0.19782949981745157</v>
      </c>
      <c r="M18" s="15">
        <f t="shared" si="3"/>
        <v>0</v>
      </c>
    </row>
    <row r="19" spans="1:13" x14ac:dyDescent="0.35">
      <c r="A19" s="7" t="s">
        <v>37</v>
      </c>
      <c r="B19" s="9">
        <f>GETPIVOTDATA("Antal",'AED06'!$H$2,"Område",$A19,"År",B$3)/GETPIVOTDATA("Antal",FOLK1!$F$2,"Område",$A19,"År",B$3)</f>
        <v>0.35148514851485146</v>
      </c>
      <c r="C19" s="9">
        <f>GETPIVOTDATA("Antal",'AED06'!$H$2,"Område",$A19,"År",C$3)/GETPIVOTDATA("Antal",FOLK1!$F$2,"Område",$A19,"År",C$3)</f>
        <v>0.33692789968652037</v>
      </c>
      <c r="E19" s="7" t="s">
        <v>37</v>
      </c>
      <c r="F19" s="9">
        <f>GETPIVOTDATA("Antal",'AED06'!$H$2,"Område",$E19,"År",F$3)/(GETPIVOTDATA("Antal",FOLK1!$F$2,"Område",$E19,"År",F$3)-GETPIVOTDATA("Antal",RESI01!$H$2,"Område",$E19,"År",F$3))</f>
        <v>0.41520467836257308</v>
      </c>
      <c r="G19" s="9">
        <f>GETPIVOTDATA("Antal",'AED06'!$H$2,"Område",$E19,"År",G$3)/(GETPIVOTDATA("Antal",FOLK1!$F$2,"Område",$E19,"År",G$3)-GETPIVOTDATA("Antal",RESI01!$H$2,"Område",$E19,"År",G$3))</f>
        <v>0.3814052519517388</v>
      </c>
      <c r="I19" s="13">
        <f t="shared" si="0"/>
        <v>-6.3719529847721612E-2</v>
      </c>
      <c r="J19" s="13">
        <f t="shared" si="1"/>
        <v>-4.4477352265218428E-2</v>
      </c>
      <c r="L19" s="17">
        <f t="shared" si="2"/>
        <v>-3.3799426410834277E-2</v>
      </c>
      <c r="M19" s="15">
        <f t="shared" si="3"/>
        <v>0</v>
      </c>
    </row>
    <row r="20" spans="1:13" x14ac:dyDescent="0.35">
      <c r="A20" s="7" t="s">
        <v>22</v>
      </c>
      <c r="B20" s="9">
        <f>GETPIVOTDATA("Antal",'AED06'!$H$2,"Område",$A20,"År",B$3)/GETPIVOTDATA("Antal",FOLK1!$F$2,"Område",$A20,"År",B$3)</f>
        <v>0.42576321667907668</v>
      </c>
      <c r="C20" s="9">
        <f>GETPIVOTDATA("Antal",'AED06'!$H$2,"Område",$A20,"År",C$3)/GETPIVOTDATA("Antal",FOLK1!$F$2,"Område",$A20,"År",C$3)</f>
        <v>0.30194117647058821</v>
      </c>
      <c r="E20" s="7" t="s">
        <v>22</v>
      </c>
      <c r="F20" s="9">
        <f>GETPIVOTDATA("Antal",'AED06'!$H$2,"Område",$E20,"År",F$3)/(GETPIVOTDATA("Antal",FOLK1!$F$2,"Område",$E20,"År",F$3)-GETPIVOTDATA("Antal",RESI01!$H$2,"Område",$E20,"År",F$3))</f>
        <v>0.48622448979591831</v>
      </c>
      <c r="G20" s="9">
        <f>GETPIVOTDATA("Antal",'AED06'!$H$2,"Område",$E20,"År",G$3)/(GETPIVOTDATA("Antal",FOLK1!$F$2,"Område",$E20,"År",G$3)-GETPIVOTDATA("Antal",RESI01!$H$2,"Område",$E20,"År",G$3))</f>
        <v>0.3328793774319066</v>
      </c>
      <c r="I20" s="13">
        <f t="shared" si="0"/>
        <v>-6.046127311684163E-2</v>
      </c>
      <c r="J20" s="13">
        <f t="shared" si="1"/>
        <v>-3.0938200961318385E-2</v>
      </c>
      <c r="L20" s="17">
        <f t="shared" si="2"/>
        <v>-0.15334511236401172</v>
      </c>
      <c r="M20" s="15">
        <f t="shared" si="3"/>
        <v>0</v>
      </c>
    </row>
    <row r="21" spans="1:13" x14ac:dyDescent="0.35">
      <c r="A21" s="7" t="s">
        <v>62</v>
      </c>
      <c r="B21" s="9">
        <f>GETPIVOTDATA("Antal",'AED06'!$H$2,"Område",$A21,"År",B$3)/GETPIVOTDATA("Antal",FOLK1!$F$2,"Område",$A21,"År",B$3)</f>
        <v>0.4073710073710074</v>
      </c>
      <c r="C21" s="9">
        <f>GETPIVOTDATA("Antal",'AED06'!$H$2,"Område",$A21,"År",C$3)/GETPIVOTDATA("Antal",FOLK1!$F$2,"Område",$A21,"År",C$3)</f>
        <v>0.34604691572545609</v>
      </c>
      <c r="E21" s="7" t="s">
        <v>62</v>
      </c>
      <c r="F21" s="9">
        <f>GETPIVOTDATA("Antal",'AED06'!$H$2,"Område",$E21,"År",F$3)/(GETPIVOTDATA("Antal",FOLK1!$F$2,"Område",$E21,"År",F$3)-GETPIVOTDATA("Antal",RESI01!$H$2,"Område",$E21,"År",F$3))</f>
        <v>0.46029983342587449</v>
      </c>
      <c r="G21" s="9">
        <f>GETPIVOTDATA("Antal",'AED06'!$H$2,"Område",$E21,"År",G$3)/(GETPIVOTDATA("Antal",FOLK1!$F$2,"Område",$E21,"År",G$3)-GETPIVOTDATA("Antal",RESI01!$H$2,"Område",$E21,"År",G$3))</f>
        <v>0.38133078027764478</v>
      </c>
      <c r="I21" s="13">
        <f t="shared" si="0"/>
        <v>-5.2928826054867095E-2</v>
      </c>
      <c r="J21" s="13">
        <f t="shared" si="1"/>
        <v>-3.5283864552188682E-2</v>
      </c>
      <c r="L21" s="17">
        <f t="shared" si="2"/>
        <v>-7.8969053148229718E-2</v>
      </c>
      <c r="M21" s="15">
        <f t="shared" si="3"/>
        <v>0</v>
      </c>
    </row>
    <row r="22" spans="1:13" x14ac:dyDescent="0.35">
      <c r="A22" s="7" t="s">
        <v>4</v>
      </c>
      <c r="B22" s="9">
        <f>GETPIVOTDATA("Antal",'AED06'!$H$2,"Område",$A22,"År",B$3)/GETPIVOTDATA("Antal",FOLK1!$F$2,"Område",$A22,"År",B$3)</f>
        <v>0.42946341463414633</v>
      </c>
      <c r="C22" s="9">
        <f>GETPIVOTDATA("Antal",'AED06'!$H$2,"Område",$A22,"År",C$3)/GETPIVOTDATA("Antal",FOLK1!$F$2,"Område",$A22,"År",C$3)</f>
        <v>0.32923787528868359</v>
      </c>
      <c r="E22" s="7" t="s">
        <v>4</v>
      </c>
      <c r="F22" s="9">
        <f>GETPIVOTDATA("Antal",'AED06'!$H$2,"Område",$E22,"År",F$3)/(GETPIVOTDATA("Antal",FOLK1!$F$2,"Område",$E22,"År",F$3)-GETPIVOTDATA("Antal",RESI01!$H$2,"Område",$E22,"År",F$3))</f>
        <v>0.51703077284472632</v>
      </c>
      <c r="G22" s="9">
        <f>GETPIVOTDATA("Antal",'AED06'!$H$2,"Område",$E22,"År",G$3)/(GETPIVOTDATA("Antal",FOLK1!$F$2,"Område",$E22,"År",G$3)-GETPIVOTDATA("Antal",RESI01!$H$2,"Område",$E22,"År",G$3))</f>
        <v>0.38581867388362651</v>
      </c>
      <c r="I22" s="13">
        <f t="shared" si="0"/>
        <v>-8.7567358210579982E-2</v>
      </c>
      <c r="J22" s="13">
        <f t="shared" si="1"/>
        <v>-5.6580798594942916E-2</v>
      </c>
      <c r="L22" s="17">
        <f t="shared" si="2"/>
        <v>-0.13121209896109981</v>
      </c>
      <c r="M22" s="15">
        <f t="shared" si="3"/>
        <v>0</v>
      </c>
    </row>
    <row r="23" spans="1:13" x14ac:dyDescent="0.35">
      <c r="A23" s="7" t="s">
        <v>91</v>
      </c>
      <c r="B23" s="9">
        <f>GETPIVOTDATA("Antal",'AED06'!$H$2,"Område",$A23,"År",B$3)/GETPIVOTDATA("Antal",FOLK1!$F$2,"Område",$A23,"År",B$3)</f>
        <v>0.46173089925625421</v>
      </c>
      <c r="C23" s="9">
        <f>GETPIVOTDATA("Antal",'AED06'!$H$2,"Område",$A23,"År",C$3)/GETPIVOTDATA("Antal",FOLK1!$F$2,"Område",$A23,"År",C$3)</f>
        <v>0.41350962920379419</v>
      </c>
      <c r="E23" s="7" t="s">
        <v>91</v>
      </c>
      <c r="F23" s="9">
        <f>GETPIVOTDATA("Antal",'AED06'!$H$2,"Område",$E23,"År",F$3)/(GETPIVOTDATA("Antal",FOLK1!$F$2,"Område",$E23,"År",F$3)-GETPIVOTDATA("Antal",RESI01!$H$2,"Område",$E23,"År",F$3))</f>
        <v>0.58069727891156464</v>
      </c>
      <c r="G23" s="9">
        <f>GETPIVOTDATA("Antal",'AED06'!$H$2,"Område",$E23,"År",G$3)/(GETPIVOTDATA("Antal",FOLK1!$F$2,"Område",$E23,"År",G$3)-GETPIVOTDATA("Antal",RESI01!$H$2,"Område",$E23,"År",G$3))</f>
        <v>0.46153352582611484</v>
      </c>
      <c r="I23" s="13">
        <f t="shared" si="0"/>
        <v>-0.11896637965531043</v>
      </c>
      <c r="J23" s="13">
        <f t="shared" si="1"/>
        <v>-4.802389662232065E-2</v>
      </c>
      <c r="L23" s="17">
        <f t="shared" si="2"/>
        <v>-0.1191637530854498</v>
      </c>
      <c r="M23" s="15">
        <f t="shared" si="3"/>
        <v>0</v>
      </c>
    </row>
    <row r="24" spans="1:13" x14ac:dyDescent="0.35">
      <c r="A24" s="7" t="s">
        <v>23</v>
      </c>
      <c r="B24" s="9">
        <f>GETPIVOTDATA("Antal",'AED06'!$H$2,"Område",$A24,"År",B$3)/GETPIVOTDATA("Antal",FOLK1!$F$2,"Område",$A24,"År",B$3)</f>
        <v>0.43676572218382859</v>
      </c>
      <c r="C24" s="9">
        <f>GETPIVOTDATA("Antal",'AED06'!$H$2,"Område",$A24,"År",C$3)/GETPIVOTDATA("Antal",FOLK1!$F$2,"Område",$A24,"År",C$3)</f>
        <v>0.25112820512820511</v>
      </c>
      <c r="E24" s="7" t="s">
        <v>23</v>
      </c>
      <c r="F24" s="9">
        <f>GETPIVOTDATA("Antal",'AED06'!$H$2,"Område",$E24,"År",F$3)/(GETPIVOTDATA("Antal",FOLK1!$F$2,"Område",$E24,"År",F$3)-GETPIVOTDATA("Antal",RESI01!$H$2,"Område",$E24,"År",F$3))</f>
        <v>0.50519584332533973</v>
      </c>
      <c r="G24" s="9">
        <f>GETPIVOTDATA("Antal",'AED06'!$H$2,"Område",$E24,"År",G$3)/(GETPIVOTDATA("Antal",FOLK1!$F$2,"Område",$E24,"År",G$3)-GETPIVOTDATA("Antal",RESI01!$H$2,"Område",$E24,"År",G$3))</f>
        <v>0.27776517300056719</v>
      </c>
      <c r="I24" s="13">
        <f t="shared" si="0"/>
        <v>-6.8430121141511147E-2</v>
      </c>
      <c r="J24" s="13">
        <f t="shared" si="1"/>
        <v>-2.6636967872362083E-2</v>
      </c>
      <c r="L24" s="17">
        <f t="shared" si="2"/>
        <v>-0.22743067032477254</v>
      </c>
      <c r="M24" s="15">
        <f t="shared" si="3"/>
        <v>1</v>
      </c>
    </row>
    <row r="25" spans="1:13" x14ac:dyDescent="0.35">
      <c r="A25" s="7" t="s">
        <v>24</v>
      </c>
      <c r="B25" s="9">
        <f>GETPIVOTDATA("Antal",'AED06'!$H$2,"Område",$A25,"År",B$3)/GETPIVOTDATA("Antal",FOLK1!$F$2,"Område",$A25,"År",B$3)</f>
        <v>0.40289634146341463</v>
      </c>
      <c r="C25" s="9">
        <f>GETPIVOTDATA("Antal",'AED06'!$H$2,"Område",$A25,"År",C$3)/GETPIVOTDATA("Antal",FOLK1!$F$2,"Område",$A25,"År",C$3)</f>
        <v>0.25323571091166747</v>
      </c>
      <c r="E25" s="7" t="s">
        <v>24</v>
      </c>
      <c r="F25" s="9">
        <f>GETPIVOTDATA("Antal",'AED06'!$H$2,"Område",$E25,"År",F$3)/(GETPIVOTDATA("Antal",FOLK1!$F$2,"Område",$E25,"År",F$3)-GETPIVOTDATA("Antal",RESI01!$H$2,"Område",$E25,"År",F$3))</f>
        <v>0.44271356783919602</v>
      </c>
      <c r="G25" s="9">
        <f>GETPIVOTDATA("Antal",'AED06'!$H$2,"Område",$E25,"År",G$3)/(GETPIVOTDATA("Antal",FOLK1!$F$2,"Område",$E25,"År",G$3)-GETPIVOTDATA("Antal",RESI01!$H$2,"Område",$E25,"År",G$3))</f>
        <v>0.27907339927121294</v>
      </c>
      <c r="I25" s="13">
        <f t="shared" si="0"/>
        <v>-3.9817226375781389E-2</v>
      </c>
      <c r="J25" s="13">
        <f t="shared" si="1"/>
        <v>-2.5837688359545474E-2</v>
      </c>
      <c r="L25" s="17">
        <f t="shared" si="2"/>
        <v>-0.16364016856798308</v>
      </c>
      <c r="M25" s="15">
        <f t="shared" si="3"/>
        <v>0</v>
      </c>
    </row>
    <row r="26" spans="1:13" x14ac:dyDescent="0.35">
      <c r="A26" s="7" t="s">
        <v>50</v>
      </c>
      <c r="B26" s="9">
        <f>GETPIVOTDATA("Antal",'AED06'!$H$2,"Område",$A26,"År",B$3)/GETPIVOTDATA("Antal",FOLK1!$F$2,"Område",$A26,"År",B$3)</f>
        <v>0.4264518546272012</v>
      </c>
      <c r="C26" s="9">
        <f>GETPIVOTDATA("Antal",'AED06'!$H$2,"Område",$A26,"År",C$3)/GETPIVOTDATA("Antal",FOLK1!$F$2,"Område",$A26,"År",C$3)</f>
        <v>0.28426888426888425</v>
      </c>
      <c r="E26" s="7" t="s">
        <v>50</v>
      </c>
      <c r="F26" s="9">
        <f>GETPIVOTDATA("Antal",'AED06'!$H$2,"Område",$E26,"År",F$3)/(GETPIVOTDATA("Antal",FOLK1!$F$2,"Område",$E26,"År",F$3)-GETPIVOTDATA("Antal",RESI01!$H$2,"Område",$E26,"År",F$3))</f>
        <v>0.47944397641112046</v>
      </c>
      <c r="G26" s="9">
        <f>GETPIVOTDATA("Antal",'AED06'!$H$2,"Område",$E26,"År",G$3)/(GETPIVOTDATA("Antal",FOLK1!$F$2,"Område",$E26,"År",G$3)-GETPIVOTDATA("Antal",RESI01!$H$2,"Område",$E26,"År",G$3))</f>
        <v>0.31505376344086022</v>
      </c>
      <c r="I26" s="13">
        <f t="shared" si="0"/>
        <v>-5.2992121783919266E-2</v>
      </c>
      <c r="J26" s="13">
        <f t="shared" si="1"/>
        <v>-3.0784879171975976E-2</v>
      </c>
      <c r="L26" s="17">
        <f t="shared" si="2"/>
        <v>-0.16439021297026024</v>
      </c>
      <c r="M26" s="15">
        <f t="shared" si="3"/>
        <v>0</v>
      </c>
    </row>
    <row r="27" spans="1:13" x14ac:dyDescent="0.35">
      <c r="A27" s="7" t="s">
        <v>10</v>
      </c>
      <c r="B27" s="9">
        <f>GETPIVOTDATA("Antal",'AED06'!$H$2,"Område",$A27,"År",B$3)/GETPIVOTDATA("Antal",FOLK1!$F$2,"Område",$A27,"År",B$3)</f>
        <v>0.45633640552995391</v>
      </c>
      <c r="C27" s="9">
        <f>GETPIVOTDATA("Antal",'AED06'!$H$2,"Område",$A27,"År",C$3)/GETPIVOTDATA("Antal",FOLK1!$F$2,"Område",$A27,"År",C$3)</f>
        <v>0.2888979591836735</v>
      </c>
      <c r="E27" s="7" t="s">
        <v>10</v>
      </c>
      <c r="F27" s="9">
        <f>GETPIVOTDATA("Antal",'AED06'!$H$2,"Område",$E27,"År",F$3)/(GETPIVOTDATA("Antal",FOLK1!$F$2,"Område",$E27,"År",F$3)-GETPIVOTDATA("Antal",RESI01!$H$2,"Område",$E27,"År",F$3))</f>
        <v>0.52757059136920614</v>
      </c>
      <c r="G27" s="9">
        <f>GETPIVOTDATA("Antal",'AED06'!$H$2,"Område",$E27,"År",G$3)/(GETPIVOTDATA("Antal",FOLK1!$F$2,"Område",$E27,"År",G$3)-GETPIVOTDATA("Antal",RESI01!$H$2,"Område",$E27,"År",G$3))</f>
        <v>0.34684743547860181</v>
      </c>
      <c r="I27" s="13">
        <f t="shared" si="0"/>
        <v>-7.1234185839252229E-2</v>
      </c>
      <c r="J27" s="13">
        <f t="shared" si="1"/>
        <v>-5.7949476294928304E-2</v>
      </c>
      <c r="L27" s="17">
        <f t="shared" si="2"/>
        <v>-0.18072315589060434</v>
      </c>
      <c r="M27" s="15">
        <f t="shared" si="3"/>
        <v>0</v>
      </c>
    </row>
    <row r="28" spans="1:13" x14ac:dyDescent="0.35">
      <c r="A28" s="7" t="s">
        <v>11</v>
      </c>
      <c r="B28" s="9">
        <f>GETPIVOTDATA("Antal",'AED06'!$H$2,"Område",$A28,"År",B$3)/GETPIVOTDATA("Antal",FOLK1!$F$2,"Område",$A28,"År",B$3)</f>
        <v>0.36081997533908755</v>
      </c>
      <c r="C28" s="9">
        <f>GETPIVOTDATA("Antal",'AED06'!$H$2,"Område",$A28,"År",C$3)/GETPIVOTDATA("Antal",FOLK1!$F$2,"Område",$A28,"År",C$3)</f>
        <v>0.25141314703080342</v>
      </c>
      <c r="E28" s="7" t="s">
        <v>11</v>
      </c>
      <c r="F28" s="9">
        <f>GETPIVOTDATA("Antal",'AED06'!$H$2,"Område",$E28,"År",F$3)/(GETPIVOTDATA("Antal",FOLK1!$F$2,"Område",$E28,"År",F$3)-GETPIVOTDATA("Antal",RESI01!$H$2,"Område",$E28,"År",F$3))</f>
        <v>0.40926573426573426</v>
      </c>
      <c r="G28" s="9">
        <f>GETPIVOTDATA("Antal",'AED06'!$H$2,"Område",$E28,"År",G$3)/(GETPIVOTDATA("Antal",FOLK1!$F$2,"Område",$E28,"År",G$3)-GETPIVOTDATA("Antal",RESI01!$H$2,"Område",$E28,"År",G$3))</f>
        <v>0.29431226765799257</v>
      </c>
      <c r="I28" s="13">
        <f t="shared" si="0"/>
        <v>-4.8445758926646709E-2</v>
      </c>
      <c r="J28" s="13">
        <f t="shared" si="1"/>
        <v>-4.2899120627189147E-2</v>
      </c>
      <c r="L28" s="17">
        <f t="shared" si="2"/>
        <v>-0.11495346660774169</v>
      </c>
      <c r="M28" s="15">
        <f t="shared" si="3"/>
        <v>0</v>
      </c>
    </row>
    <row r="29" spans="1:13" x14ac:dyDescent="0.35">
      <c r="A29" s="7" t="s">
        <v>12</v>
      </c>
      <c r="B29" s="9">
        <f>GETPIVOTDATA("Antal",'AED06'!$H$2,"Område",$A29,"År",B$3)/GETPIVOTDATA("Antal",FOLK1!$F$2,"Område",$A29,"År",B$3)</f>
        <v>0.37140186915887846</v>
      </c>
      <c r="C29" s="9">
        <f>GETPIVOTDATA("Antal",'AED06'!$H$2,"Område",$A29,"År",C$3)/GETPIVOTDATA("Antal",FOLK1!$F$2,"Område",$A29,"År",C$3)</f>
        <v>0.28351931330472102</v>
      </c>
      <c r="E29" s="7" t="s">
        <v>12</v>
      </c>
      <c r="F29" s="9">
        <f>GETPIVOTDATA("Antal",'AED06'!$H$2,"Område",$E29,"År",F$3)/(GETPIVOTDATA("Antal",FOLK1!$F$2,"Område",$E29,"År",F$3)-GETPIVOTDATA("Antal",RESI01!$H$2,"Område",$E29,"År",F$3))</f>
        <v>0.42548179871520342</v>
      </c>
      <c r="G29" s="9">
        <f>GETPIVOTDATA("Antal",'AED06'!$H$2,"Område",$E29,"År",G$3)/(GETPIVOTDATA("Antal",FOLK1!$F$2,"Område",$E29,"År",G$3)-GETPIVOTDATA("Antal",RESI01!$H$2,"Område",$E29,"År",G$3))</f>
        <v>0.32414131501472032</v>
      </c>
      <c r="I29" s="13">
        <f t="shared" si="0"/>
        <v>-5.4079929556324957E-2</v>
      </c>
      <c r="J29" s="13">
        <f t="shared" si="1"/>
        <v>-4.06220017099993E-2</v>
      </c>
      <c r="L29" s="17">
        <f t="shared" si="2"/>
        <v>-0.1013404837004831</v>
      </c>
      <c r="M29" s="15">
        <f t="shared" si="3"/>
        <v>0</v>
      </c>
    </row>
    <row r="30" spans="1:13" x14ac:dyDescent="0.35">
      <c r="A30" s="7" t="s">
        <v>32</v>
      </c>
      <c r="B30" s="9">
        <f>GETPIVOTDATA("Antal",'AED06'!$H$2,"Område",$A30,"År",B$3)/GETPIVOTDATA("Antal",FOLK1!$F$2,"Område",$A30,"År",B$3)</f>
        <v>0.48600746268656714</v>
      </c>
      <c r="C30" s="9">
        <f>GETPIVOTDATA("Antal",'AED06'!$H$2,"Område",$A30,"År",C$3)/GETPIVOTDATA("Antal",FOLK1!$F$2,"Område",$A30,"År",C$3)</f>
        <v>0.31660879629629629</v>
      </c>
      <c r="E30" s="7" t="s">
        <v>32</v>
      </c>
      <c r="F30" s="9">
        <f>GETPIVOTDATA("Antal",'AED06'!$H$2,"Område",$E30,"År",F$3)/(GETPIVOTDATA("Antal",FOLK1!$F$2,"Område",$E30,"År",F$3)-GETPIVOTDATA("Antal",RESI01!$H$2,"Område",$E30,"År",F$3))</f>
        <v>0.5560298826040555</v>
      </c>
      <c r="G30" s="9">
        <f>GETPIVOTDATA("Antal",'AED06'!$H$2,"Område",$E30,"År",G$3)/(GETPIVOTDATA("Antal",FOLK1!$F$2,"Område",$E30,"År",G$3)-GETPIVOTDATA("Antal",RESI01!$H$2,"Område",$E30,"År",G$3))</f>
        <v>0.35525974025974028</v>
      </c>
      <c r="I30" s="13">
        <f t="shared" si="0"/>
        <v>-7.0022419917488365E-2</v>
      </c>
      <c r="J30" s="13">
        <f t="shared" si="1"/>
        <v>-3.8650943963443984E-2</v>
      </c>
      <c r="L30" s="17">
        <f t="shared" si="2"/>
        <v>-0.20077014234431523</v>
      </c>
      <c r="M30" s="15">
        <f t="shared" si="3"/>
        <v>1</v>
      </c>
    </row>
    <row r="31" spans="1:13" x14ac:dyDescent="0.35">
      <c r="A31" s="7" t="s">
        <v>25</v>
      </c>
      <c r="B31" s="9">
        <f>GETPIVOTDATA("Antal",'AED06'!$H$2,"Område",$A31,"År",B$3)/GETPIVOTDATA("Antal",FOLK1!$F$2,"Område",$A31,"År",B$3)</f>
        <v>0</v>
      </c>
      <c r="C31" s="9">
        <f>GETPIVOTDATA("Antal",'AED06'!$H$2,"Område",$A31,"År",C$3)/GETPIVOTDATA("Antal",FOLK1!$F$2,"Område",$A31,"År",C$3)</f>
        <v>0.26946446961894949</v>
      </c>
      <c r="E31" s="7" t="s">
        <v>25</v>
      </c>
      <c r="F31" s="9">
        <f>GETPIVOTDATA("Antal",'AED06'!$H$2,"Område",$E31,"År",F$3)/(GETPIVOTDATA("Antal",FOLK1!$F$2,"Område",$E31,"År",F$3)-GETPIVOTDATA("Antal",RESI01!$H$2,"Område",$E31,"År",F$3))</f>
        <v>0</v>
      </c>
      <c r="G31" s="9">
        <f>GETPIVOTDATA("Antal",'AED06'!$H$2,"Område",$E31,"År",G$3)/(GETPIVOTDATA("Antal",FOLK1!$F$2,"Område",$E31,"År",G$3)-GETPIVOTDATA("Antal",RESI01!$H$2,"Område",$E31,"År",G$3))</f>
        <v>0.3042441860465116</v>
      </c>
      <c r="I31" s="13">
        <f t="shared" si="0"/>
        <v>0</v>
      </c>
      <c r="J31" s="13">
        <f t="shared" si="1"/>
        <v>-3.4779716427562113E-2</v>
      </c>
      <c r="L31" s="17">
        <f t="shared" si="2"/>
        <v>0.3042441860465116</v>
      </c>
      <c r="M31" s="15">
        <f t="shared" si="3"/>
        <v>0</v>
      </c>
    </row>
    <row r="32" spans="1:13" x14ac:dyDescent="0.35">
      <c r="A32" s="7" t="s">
        <v>38</v>
      </c>
      <c r="B32" s="9">
        <f>GETPIVOTDATA("Antal",'AED06'!$H$2,"Område",$A32,"År",B$3)/GETPIVOTDATA("Antal",FOLK1!$F$2,"Område",$A32,"År",B$3)</f>
        <v>0.36048221111437811</v>
      </c>
      <c r="C32" s="9">
        <f>GETPIVOTDATA("Antal",'AED06'!$H$2,"Område",$A32,"År",C$3)/GETPIVOTDATA("Antal",FOLK1!$F$2,"Område",$A32,"År",C$3)</f>
        <v>0.27064855875831484</v>
      </c>
      <c r="E32" s="7" t="s">
        <v>38</v>
      </c>
      <c r="F32" s="9">
        <f>GETPIVOTDATA("Antal",'AED06'!$H$2,"Område",$E32,"År",F$3)/(GETPIVOTDATA("Antal",FOLK1!$F$2,"Område",$E32,"År",F$3)-GETPIVOTDATA("Antal",RESI01!$H$2,"Område",$E32,"År",F$3))</f>
        <v>0.41293364769282587</v>
      </c>
      <c r="G32" s="9">
        <f>GETPIVOTDATA("Antal",'AED06'!$H$2,"Område",$E32,"År",G$3)/(GETPIVOTDATA("Antal",FOLK1!$F$2,"Område",$E32,"År",G$3)-GETPIVOTDATA("Antal",RESI01!$H$2,"Område",$E32,"År",G$3))</f>
        <v>0.30401618929016189</v>
      </c>
      <c r="I32" s="13">
        <f t="shared" si="0"/>
        <v>-5.2451436578447752E-2</v>
      </c>
      <c r="J32" s="13">
        <f t="shared" si="1"/>
        <v>-3.3367630531847048E-2</v>
      </c>
      <c r="L32" s="17">
        <f t="shared" si="2"/>
        <v>-0.10891745840266398</v>
      </c>
      <c r="M32" s="15">
        <f t="shared" si="3"/>
        <v>0</v>
      </c>
    </row>
    <row r="33" spans="1:13" x14ac:dyDescent="0.35">
      <c r="A33" s="7" t="s">
        <v>63</v>
      </c>
      <c r="B33" s="9">
        <f>GETPIVOTDATA("Antal",'AED06'!$H$2,"Område",$A33,"År",B$3)/GETPIVOTDATA("Antal",FOLK1!$F$2,"Område",$A33,"År",B$3)</f>
        <v>0.37151260504201677</v>
      </c>
      <c r="C33" s="9">
        <f>GETPIVOTDATA("Antal",'AED06'!$H$2,"Område",$A33,"År",C$3)/GETPIVOTDATA("Antal",FOLK1!$F$2,"Område",$A33,"År",C$3)</f>
        <v>0.29375433726578765</v>
      </c>
      <c r="E33" s="7" t="s">
        <v>63</v>
      </c>
      <c r="F33" s="9">
        <f>GETPIVOTDATA("Antal",'AED06'!$H$2,"Område",$E33,"År",F$3)/(GETPIVOTDATA("Antal",FOLK1!$F$2,"Område",$E33,"År",F$3)-GETPIVOTDATA("Antal",RESI01!$H$2,"Område",$E33,"År",F$3))</f>
        <v>0.42468780019212293</v>
      </c>
      <c r="G33" s="9">
        <f>GETPIVOTDATA("Antal",'AED06'!$H$2,"Område",$E33,"År",G$3)/(GETPIVOTDATA("Antal",FOLK1!$F$2,"Område",$E33,"År",G$3)-GETPIVOTDATA("Antal",RESI01!$H$2,"Område",$E33,"År",G$3))</f>
        <v>0.32337662337662337</v>
      </c>
      <c r="I33" s="13">
        <f t="shared" si="0"/>
        <v>-5.3175195150106158E-2</v>
      </c>
      <c r="J33" s="13">
        <f t="shared" si="1"/>
        <v>-2.9622286110835727E-2</v>
      </c>
      <c r="L33" s="17">
        <f t="shared" si="2"/>
        <v>-0.10131117681549956</v>
      </c>
      <c r="M33" s="15">
        <f t="shared" si="3"/>
        <v>0</v>
      </c>
    </row>
    <row r="34" spans="1:13" x14ac:dyDescent="0.35">
      <c r="A34" s="7" t="s">
        <v>26</v>
      </c>
      <c r="B34" s="9">
        <f>GETPIVOTDATA("Antal",'AED06'!$H$2,"Område",$A34,"År",B$3)/GETPIVOTDATA("Antal",FOLK1!$F$2,"Område",$A34,"År",B$3)</f>
        <v>0.44747215081405317</v>
      </c>
      <c r="C34" s="9">
        <f>GETPIVOTDATA("Antal",'AED06'!$H$2,"Område",$A34,"År",C$3)/GETPIVOTDATA("Antal",FOLK1!$F$2,"Område",$A34,"År",C$3)</f>
        <v>0.32468965517241383</v>
      </c>
      <c r="E34" s="7" t="s">
        <v>26</v>
      </c>
      <c r="F34" s="9">
        <f>GETPIVOTDATA("Antal",'AED06'!$H$2,"Område",$E34,"År",F$3)/(GETPIVOTDATA("Antal",FOLK1!$F$2,"Område",$E34,"År",F$3)-GETPIVOTDATA("Antal",RESI01!$H$2,"Område",$E34,"År",F$3))</f>
        <v>0.51960199004975127</v>
      </c>
      <c r="G34" s="9">
        <f>GETPIVOTDATA("Antal",'AED06'!$H$2,"Område",$E34,"År",G$3)/(GETPIVOTDATA("Antal",FOLK1!$F$2,"Område",$E34,"År",G$3)-GETPIVOTDATA("Antal",RESI01!$H$2,"Område",$E34,"År",G$3))</f>
        <v>0.36638132295719844</v>
      </c>
      <c r="I34" s="13">
        <f t="shared" si="0"/>
        <v>-7.2129839235698101E-2</v>
      </c>
      <c r="J34" s="13">
        <f t="shared" si="1"/>
        <v>-4.1691667784784614E-2</v>
      </c>
      <c r="L34" s="17">
        <f t="shared" si="2"/>
        <v>-0.15322066709255283</v>
      </c>
      <c r="M34" s="15">
        <f t="shared" si="3"/>
        <v>0</v>
      </c>
    </row>
    <row r="35" spans="1:13" x14ac:dyDescent="0.35">
      <c r="A35" s="7" t="s">
        <v>72</v>
      </c>
      <c r="B35" s="9">
        <f>GETPIVOTDATA("Antal",'AED06'!$H$2,"Område",$A35,"År",B$3)/GETPIVOTDATA("Antal",FOLK1!$F$2,"Område",$A35,"År",B$3)</f>
        <v>0.39035230352303524</v>
      </c>
      <c r="C35" s="9">
        <f>GETPIVOTDATA("Antal",'AED06'!$H$2,"Område",$A35,"År",C$3)/GETPIVOTDATA("Antal",FOLK1!$F$2,"Område",$A35,"År",C$3)</f>
        <v>0.29503448275862071</v>
      </c>
      <c r="E35" s="7" t="s">
        <v>72</v>
      </c>
      <c r="F35" s="9">
        <f>GETPIVOTDATA("Antal",'AED06'!$H$2,"Område",$E35,"År",F$3)/(GETPIVOTDATA("Antal",FOLK1!$F$2,"Område",$E35,"År",F$3)-GETPIVOTDATA("Antal",RESI01!$H$2,"Område",$E35,"År",F$3))</f>
        <v>0.45524652338811633</v>
      </c>
      <c r="G35" s="9">
        <f>GETPIVOTDATA("Antal",'AED06'!$H$2,"Område",$E35,"År",G$3)/(GETPIVOTDATA("Antal",FOLK1!$F$2,"Område",$E35,"År",G$3)-GETPIVOTDATA("Antal",RESI01!$H$2,"Område",$E35,"År",G$3))</f>
        <v>0.32425467407781711</v>
      </c>
      <c r="I35" s="13">
        <f t="shared" si="0"/>
        <v>-6.4894219865081093E-2</v>
      </c>
      <c r="J35" s="13">
        <f t="shared" si="1"/>
        <v>-2.9220191319196398E-2</v>
      </c>
      <c r="L35" s="17">
        <f t="shared" si="2"/>
        <v>-0.13099184931029922</v>
      </c>
      <c r="M35" s="15">
        <f t="shared" si="3"/>
        <v>0</v>
      </c>
    </row>
    <row r="36" spans="1:13" x14ac:dyDescent="0.35">
      <c r="A36" s="7" t="s">
        <v>27</v>
      </c>
      <c r="B36" s="9">
        <f>GETPIVOTDATA("Antal",'AED06'!$H$2,"Område",$A36,"År",B$3)/GETPIVOTDATA("Antal",FOLK1!$F$2,"Område",$A36,"År",B$3)</f>
        <v>0.3779286268425136</v>
      </c>
      <c r="C36" s="9">
        <f>GETPIVOTDATA("Antal",'AED06'!$H$2,"Område",$A36,"År",C$3)/GETPIVOTDATA("Antal",FOLK1!$F$2,"Område",$A36,"År",C$3)</f>
        <v>0.26050065019505853</v>
      </c>
      <c r="E36" s="7" t="s">
        <v>27</v>
      </c>
      <c r="F36" s="9">
        <f>GETPIVOTDATA("Antal",'AED06'!$H$2,"Område",$E36,"År",F$3)/(GETPIVOTDATA("Antal",FOLK1!$F$2,"Område",$E36,"År",F$3)-GETPIVOTDATA("Antal",RESI01!$H$2,"Område",$E36,"År",F$3))</f>
        <v>0.44205989110707805</v>
      </c>
      <c r="G36" s="9">
        <f>GETPIVOTDATA("Antal",'AED06'!$H$2,"Område",$E36,"År",G$3)/(GETPIVOTDATA("Antal",FOLK1!$F$2,"Område",$E36,"År",G$3)-GETPIVOTDATA("Antal",RESI01!$H$2,"Område",$E36,"År",G$3))</f>
        <v>0.29223194748358861</v>
      </c>
      <c r="I36" s="13">
        <f t="shared" si="0"/>
        <v>-6.4131264264564447E-2</v>
      </c>
      <c r="J36" s="13">
        <f t="shared" si="1"/>
        <v>-3.173129728853008E-2</v>
      </c>
      <c r="L36" s="17">
        <f t="shared" si="2"/>
        <v>-0.14982794362348945</v>
      </c>
      <c r="M36" s="15">
        <f t="shared" si="3"/>
        <v>0</v>
      </c>
    </row>
    <row r="37" spans="1:13" x14ac:dyDescent="0.35">
      <c r="A37" s="7" t="s">
        <v>13</v>
      </c>
      <c r="B37" s="9">
        <f>GETPIVOTDATA("Antal",'AED06'!$H$2,"Område",$A37,"År",B$3)/GETPIVOTDATA("Antal",FOLK1!$F$2,"Område",$A37,"År",B$3)</f>
        <v>0.39968652037617552</v>
      </c>
      <c r="C37" s="9">
        <f>GETPIVOTDATA("Antal",'AED06'!$H$2,"Område",$A37,"År",C$3)/GETPIVOTDATA("Antal",FOLK1!$F$2,"Område",$A37,"År",C$3)</f>
        <v>0.25993055555555555</v>
      </c>
      <c r="E37" s="7" t="s">
        <v>13</v>
      </c>
      <c r="F37" s="9">
        <f>GETPIVOTDATA("Antal",'AED06'!$H$2,"Område",$E37,"År",F$3)/(GETPIVOTDATA("Antal",FOLK1!$F$2,"Område",$E37,"År",F$3)-GETPIVOTDATA("Antal",RESI01!$H$2,"Område",$E37,"År",F$3))</f>
        <v>0.43814432989690721</v>
      </c>
      <c r="G37" s="9">
        <f>GETPIVOTDATA("Antal",'AED06'!$H$2,"Område",$E37,"År",G$3)/(GETPIVOTDATA("Antal",FOLK1!$F$2,"Område",$E37,"År",G$3)-GETPIVOTDATA("Antal",RESI01!$H$2,"Område",$E37,"År",G$3))</f>
        <v>0.271231884057971</v>
      </c>
      <c r="I37" s="13">
        <f t="shared" si="0"/>
        <v>-3.8457809520731689E-2</v>
      </c>
      <c r="J37" s="13">
        <f t="shared" si="1"/>
        <v>-1.1301328502415442E-2</v>
      </c>
      <c r="L37" s="17">
        <f t="shared" si="2"/>
        <v>-0.16691244583893622</v>
      </c>
      <c r="M37" s="15">
        <f t="shared" si="3"/>
        <v>0</v>
      </c>
    </row>
    <row r="38" spans="1:13" x14ac:dyDescent="0.35">
      <c r="A38" s="7" t="s">
        <v>82</v>
      </c>
      <c r="B38" s="9">
        <f>GETPIVOTDATA("Antal",'AED06'!$H$2,"Område",$A38,"År",B$3)/GETPIVOTDATA("Antal",FOLK1!$F$2,"Område",$A38,"År",B$3)</f>
        <v>0.33992197659297785</v>
      </c>
      <c r="C38" s="9">
        <f>GETPIVOTDATA("Antal",'AED06'!$H$2,"Område",$A38,"År",C$3)/GETPIVOTDATA("Antal",FOLK1!$F$2,"Område",$A38,"År",C$3)</f>
        <v>0.25223285486443381</v>
      </c>
      <c r="E38" s="7" t="s">
        <v>82</v>
      </c>
      <c r="F38" s="9">
        <f>GETPIVOTDATA("Antal",'AED06'!$H$2,"Område",$E38,"År",F$3)/(GETPIVOTDATA("Antal",FOLK1!$F$2,"Område",$E38,"År",F$3)-GETPIVOTDATA("Antal",RESI01!$H$2,"Område",$E38,"År",F$3))</f>
        <v>0.39456603773584903</v>
      </c>
      <c r="G38" s="9">
        <f>GETPIVOTDATA("Antal",'AED06'!$H$2,"Område",$E38,"År",G$3)/(GETPIVOTDATA("Antal",FOLK1!$F$2,"Område",$E38,"År",G$3)-GETPIVOTDATA("Antal",RESI01!$H$2,"Område",$E38,"År",G$3))</f>
        <v>0.29116293341515803</v>
      </c>
      <c r="I38" s="13">
        <f t="shared" si="0"/>
        <v>-5.4644061142871181E-2</v>
      </c>
      <c r="J38" s="13">
        <f t="shared" si="1"/>
        <v>-3.8930078550724223E-2</v>
      </c>
      <c r="L38" s="17">
        <f t="shared" si="2"/>
        <v>-0.103403104320691</v>
      </c>
      <c r="M38" s="15">
        <f t="shared" si="3"/>
        <v>0</v>
      </c>
    </row>
    <row r="39" spans="1:13" x14ac:dyDescent="0.35">
      <c r="A39" s="7" t="s">
        <v>28</v>
      </c>
      <c r="B39" s="9">
        <f>GETPIVOTDATA("Antal",'AED06'!$H$2,"Område",$A39,"År",B$3)/GETPIVOTDATA("Antal",FOLK1!$F$2,"Område",$A39,"År",B$3)</f>
        <v>0.38163138231631383</v>
      </c>
      <c r="C39" s="9">
        <f>GETPIVOTDATA("Antal",'AED06'!$H$2,"Område",$A39,"År",C$3)/GETPIVOTDATA("Antal",FOLK1!$F$2,"Område",$A39,"År",C$3)</f>
        <v>0.27084337349397591</v>
      </c>
      <c r="E39" s="7" t="s">
        <v>28</v>
      </c>
      <c r="F39" s="9">
        <f>GETPIVOTDATA("Antal",'AED06'!$H$2,"Område",$E39,"År",F$3)/(GETPIVOTDATA("Antal",FOLK1!$F$2,"Område",$E39,"År",F$3)-GETPIVOTDATA("Antal",RESI01!$H$2,"Område",$E39,"År",F$3))</f>
        <v>0.4543365455893254</v>
      </c>
      <c r="G39" s="9">
        <f>GETPIVOTDATA("Antal",'AED06'!$H$2,"Område",$E39,"År",G$3)/(GETPIVOTDATA("Antal",FOLK1!$F$2,"Område",$E39,"År",G$3)-GETPIVOTDATA("Antal",RESI01!$H$2,"Område",$E39,"År",G$3))</f>
        <v>0.30743982494529543</v>
      </c>
      <c r="I39" s="13">
        <f t="shared" si="0"/>
        <v>-7.2705163273011575E-2</v>
      </c>
      <c r="J39" s="13">
        <f t="shared" si="1"/>
        <v>-3.6596451451319512E-2</v>
      </c>
      <c r="L39" s="17">
        <f t="shared" si="2"/>
        <v>-0.14689672064402998</v>
      </c>
      <c r="M39" s="15">
        <f t="shared" si="3"/>
        <v>0</v>
      </c>
    </row>
    <row r="40" spans="1:13" x14ac:dyDescent="0.35">
      <c r="A40" s="7" t="s">
        <v>92</v>
      </c>
      <c r="B40" s="9">
        <f>GETPIVOTDATA("Antal",'AED06'!$H$2,"Område",$A40,"År",B$3)/GETPIVOTDATA("Antal",FOLK1!$F$2,"Område",$A40,"År",B$3)</f>
        <v>0.44214618973561426</v>
      </c>
      <c r="C40" s="9">
        <f>GETPIVOTDATA("Antal",'AED06'!$H$2,"Område",$A40,"År",C$3)/GETPIVOTDATA("Antal",FOLK1!$F$2,"Område",$A40,"År",C$3)</f>
        <v>0.33833802816901404</v>
      </c>
      <c r="E40" s="7" t="s">
        <v>92</v>
      </c>
      <c r="F40" s="9">
        <f>GETPIVOTDATA("Antal",'AED06'!$H$2,"Område",$E40,"År",F$3)/(GETPIVOTDATA("Antal",FOLK1!$F$2,"Område",$E40,"År",F$3)-GETPIVOTDATA("Antal",RESI01!$H$2,"Område",$E40,"År",F$3))</f>
        <v>0.50840486409155927</v>
      </c>
      <c r="G40" s="9">
        <f>GETPIVOTDATA("Antal",'AED06'!$H$2,"Område",$E40,"År",G$3)/(GETPIVOTDATA("Antal",FOLK1!$F$2,"Område",$E40,"År",G$3)-GETPIVOTDATA("Antal",RESI01!$H$2,"Område",$E40,"År",G$3))</f>
        <v>0.37711145996860279</v>
      </c>
      <c r="I40" s="13">
        <f t="shared" si="0"/>
        <v>-6.6258674355945013E-2</v>
      </c>
      <c r="J40" s="13">
        <f t="shared" si="1"/>
        <v>-3.8773431799588753E-2</v>
      </c>
      <c r="L40" s="17">
        <f t="shared" si="2"/>
        <v>-0.13129340412295648</v>
      </c>
      <c r="M40" s="15">
        <f t="shared" si="3"/>
        <v>0</v>
      </c>
    </row>
    <row r="41" spans="1:13" x14ac:dyDescent="0.35">
      <c r="A41" s="7" t="s">
        <v>39</v>
      </c>
      <c r="B41" s="9">
        <f>GETPIVOTDATA("Antal",'AED06'!$H$2,"Område",$A41,"År",B$3)/GETPIVOTDATA("Antal",FOLK1!$F$2,"Område",$A41,"År",B$3)</f>
        <v>0.46917088361230047</v>
      </c>
      <c r="C41" s="9">
        <f>GETPIVOTDATA("Antal",'AED06'!$H$2,"Område",$A41,"År",C$3)/GETPIVOTDATA("Antal",FOLK1!$F$2,"Område",$A41,"År",C$3)</f>
        <v>0.29676989676989673</v>
      </c>
      <c r="E41" s="7" t="s">
        <v>39</v>
      </c>
      <c r="F41" s="9">
        <f>GETPIVOTDATA("Antal",'AED06'!$H$2,"Område",$E41,"År",F$3)/(GETPIVOTDATA("Antal",FOLK1!$F$2,"Område",$E41,"År",F$3)-GETPIVOTDATA("Antal",RESI01!$H$2,"Område",$E41,"År",F$3))</f>
        <v>0.51863166953528395</v>
      </c>
      <c r="G41" s="9">
        <f>GETPIVOTDATA("Antal",'AED06'!$H$2,"Område",$E41,"År",G$3)/(GETPIVOTDATA("Antal",FOLK1!$F$2,"Område",$E41,"År",G$3)-GETPIVOTDATA("Antal",RESI01!$H$2,"Område",$E41,"År",G$3))</f>
        <v>0.32800883327199115</v>
      </c>
      <c r="I41" s="13">
        <f t="shared" si="0"/>
        <v>-4.9460785922983475E-2</v>
      </c>
      <c r="J41" s="13">
        <f t="shared" si="1"/>
        <v>-3.1238936502094417E-2</v>
      </c>
      <c r="L41" s="17">
        <f t="shared" si="2"/>
        <v>-0.19062283626329279</v>
      </c>
      <c r="M41" s="15">
        <f t="shared" si="3"/>
        <v>0</v>
      </c>
    </row>
    <row r="42" spans="1:13" x14ac:dyDescent="0.35">
      <c r="A42" s="7" t="s">
        <v>83</v>
      </c>
      <c r="B42" s="9">
        <f>GETPIVOTDATA("Antal",'AED06'!$H$2,"Område",$A42,"År",B$3)/GETPIVOTDATA("Antal",FOLK1!$F$2,"Område",$A42,"År",B$3)</f>
        <v>0.34676122931442077</v>
      </c>
      <c r="C42" s="9">
        <f>GETPIVOTDATA("Antal",'AED06'!$H$2,"Område",$A42,"År",C$3)/GETPIVOTDATA("Antal",FOLK1!$F$2,"Område",$A42,"År",C$3)</f>
        <v>0.32822520507084268</v>
      </c>
      <c r="E42" s="7" t="s">
        <v>83</v>
      </c>
      <c r="F42" s="9">
        <f>GETPIVOTDATA("Antal",'AED06'!$H$2,"Område",$E42,"År",F$3)/(GETPIVOTDATA("Antal",FOLK1!$F$2,"Område",$E42,"År",F$3)-GETPIVOTDATA("Antal",RESI01!$H$2,"Område",$E42,"År",F$3))</f>
        <v>0.41458451102317695</v>
      </c>
      <c r="G42" s="9">
        <f>GETPIVOTDATA("Antal",'AED06'!$H$2,"Område",$E42,"År",G$3)/(GETPIVOTDATA("Antal",FOLK1!$F$2,"Område",$E42,"År",G$3)-GETPIVOTDATA("Antal",RESI01!$H$2,"Område",$E42,"År",G$3))</f>
        <v>0.36376033057851243</v>
      </c>
      <c r="I42" s="13">
        <f t="shared" si="0"/>
        <v>-6.7823281708756178E-2</v>
      </c>
      <c r="J42" s="13">
        <f t="shared" si="1"/>
        <v>-3.553512550766974E-2</v>
      </c>
      <c r="L42" s="17">
        <f t="shared" si="2"/>
        <v>-5.0824180444664524E-2</v>
      </c>
      <c r="M42" s="15">
        <f t="shared" si="3"/>
        <v>0</v>
      </c>
    </row>
    <row r="43" spans="1:13" x14ac:dyDescent="0.35">
      <c r="A43" s="7" t="s">
        <v>73</v>
      </c>
      <c r="B43" s="9">
        <f>GETPIVOTDATA("Antal",'AED06'!$H$2,"Område",$A43,"År",B$3)/GETPIVOTDATA("Antal",FOLK1!$F$2,"Område",$A43,"År",B$3)</f>
        <v>0.5</v>
      </c>
      <c r="C43" s="9">
        <f>GETPIVOTDATA("Antal",'AED06'!$H$2,"Område",$A43,"År",C$3)/GETPIVOTDATA("Antal",FOLK1!$F$2,"Område",$A43,"År",C$3)</f>
        <v>0.35262557077625567</v>
      </c>
      <c r="E43" s="7" t="s">
        <v>73</v>
      </c>
      <c r="F43" s="9">
        <f>GETPIVOTDATA("Antal",'AED06'!$H$2,"Område",$E43,"År",F$3)/(GETPIVOTDATA("Antal",FOLK1!$F$2,"Område",$E43,"År",F$3)-GETPIVOTDATA("Antal",RESI01!$H$2,"Område",$E43,"År",F$3))</f>
        <v>0.54332634521313772</v>
      </c>
      <c r="G43" s="9">
        <f>GETPIVOTDATA("Antal",'AED06'!$H$2,"Område",$E43,"År",G$3)/(GETPIVOTDATA("Antal",FOLK1!$F$2,"Område",$E43,"År",G$3)-GETPIVOTDATA("Antal",RESI01!$H$2,"Område",$E43,"År",G$3))</f>
        <v>0.39463430213989137</v>
      </c>
      <c r="I43" s="13">
        <f t="shared" si="0"/>
        <v>-4.3326345213137718E-2</v>
      </c>
      <c r="J43" s="13">
        <f t="shared" si="1"/>
        <v>-4.2008731363635698E-2</v>
      </c>
      <c r="L43" s="17">
        <f t="shared" si="2"/>
        <v>-0.14869204307324635</v>
      </c>
      <c r="M43" s="15">
        <f t="shared" si="3"/>
        <v>0</v>
      </c>
    </row>
    <row r="44" spans="1:13" x14ac:dyDescent="0.35">
      <c r="A44" s="7" t="s">
        <v>14</v>
      </c>
      <c r="B44" s="9">
        <f>GETPIVOTDATA("Antal",'AED06'!$H$2,"Område",$A44,"År",B$3)/GETPIVOTDATA("Antal",FOLK1!$F$2,"Område",$A44,"År",B$3)</f>
        <v>0.3985985533453888</v>
      </c>
      <c r="C44" s="9">
        <f>GETPIVOTDATA("Antal",'AED06'!$H$2,"Område",$A44,"År",C$3)/GETPIVOTDATA("Antal",FOLK1!$F$2,"Område",$A44,"År",C$3)</f>
        <v>0.36814083297552597</v>
      </c>
      <c r="E44" s="7" t="s">
        <v>14</v>
      </c>
      <c r="F44" s="9">
        <f>GETPIVOTDATA("Antal",'AED06'!$H$2,"Område",$E44,"År",F$3)/(GETPIVOTDATA("Antal",FOLK1!$F$2,"Område",$E44,"År",F$3)-GETPIVOTDATA("Antal",RESI01!$H$2,"Område",$E44,"År",F$3))</f>
        <v>0.449388379204893</v>
      </c>
      <c r="G44" s="9">
        <f>GETPIVOTDATA("Antal",'AED06'!$H$2,"Område",$E44,"År",G$3)/(GETPIVOTDATA("Antal",FOLK1!$F$2,"Område",$E44,"År",G$3)-GETPIVOTDATA("Antal",RESI01!$H$2,"Område",$E44,"År",G$3))</f>
        <v>0.42029411764705882</v>
      </c>
      <c r="I44" s="13">
        <f t="shared" si="0"/>
        <v>-5.0789825859504201E-2</v>
      </c>
      <c r="J44" s="13">
        <f t="shared" si="1"/>
        <v>-5.2153284671532851E-2</v>
      </c>
      <c r="L44" s="17">
        <f t="shared" si="2"/>
        <v>-2.9094261557834178E-2</v>
      </c>
      <c r="M44" s="15">
        <f t="shared" si="3"/>
        <v>0</v>
      </c>
    </row>
    <row r="45" spans="1:13" x14ac:dyDescent="0.35">
      <c r="A45" s="7" t="s">
        <v>15</v>
      </c>
      <c r="B45" s="9">
        <f>GETPIVOTDATA("Antal",'AED06'!$H$2,"Område",$A45,"År",B$3)/GETPIVOTDATA("Antal",FOLK1!$F$2,"Område",$A45,"År",B$3)</f>
        <v>0.46488740617180985</v>
      </c>
      <c r="C45" s="9">
        <f>GETPIVOTDATA("Antal",'AED06'!$H$2,"Område",$A45,"År",C$3)/GETPIVOTDATA("Antal",FOLK1!$F$2,"Område",$A45,"År",C$3)</f>
        <v>0.31180012040939192</v>
      </c>
      <c r="E45" s="7" t="s">
        <v>15</v>
      </c>
      <c r="F45" s="9">
        <f>GETPIVOTDATA("Antal",'AED06'!$H$2,"Område",$E45,"År",F$3)/(GETPIVOTDATA("Antal",FOLK1!$F$2,"Område",$E45,"År",F$3)-GETPIVOTDATA("Antal",RESI01!$H$2,"Område",$E45,"År",F$3))</f>
        <v>0.50765027322404366</v>
      </c>
      <c r="G45" s="9">
        <f>GETPIVOTDATA("Antal",'AED06'!$H$2,"Område",$E45,"År",G$3)/(GETPIVOTDATA("Antal",FOLK1!$F$2,"Område",$E45,"År",G$3)-GETPIVOTDATA("Antal",RESI01!$H$2,"Område",$E45,"År",G$3))</f>
        <v>0.3466532797858099</v>
      </c>
      <c r="I45" s="13">
        <f t="shared" si="0"/>
        <v>-4.2762867052233811E-2</v>
      </c>
      <c r="J45" s="13">
        <f t="shared" si="1"/>
        <v>-3.4853159376417975E-2</v>
      </c>
      <c r="L45" s="17">
        <f t="shared" si="2"/>
        <v>-0.16099699343823376</v>
      </c>
      <c r="M45" s="15">
        <f t="shared" si="3"/>
        <v>0</v>
      </c>
    </row>
    <row r="46" spans="1:13" x14ac:dyDescent="0.35">
      <c r="A46" s="7" t="s">
        <v>29</v>
      </c>
      <c r="B46" s="9">
        <f>GETPIVOTDATA("Antal",'AED06'!$H$2,"Område",$A46,"År",B$3)/GETPIVOTDATA("Antal",FOLK1!$F$2,"Område",$A46,"År",B$3)</f>
        <v>0.45794797687861266</v>
      </c>
      <c r="C46" s="9">
        <f>GETPIVOTDATA("Antal",'AED06'!$H$2,"Område",$A46,"År",C$3)/GETPIVOTDATA("Antal",FOLK1!$F$2,"Område",$A46,"År",C$3)</f>
        <v>0.31330022075055192</v>
      </c>
      <c r="E46" s="7" t="s">
        <v>29</v>
      </c>
      <c r="F46" s="9">
        <f>GETPIVOTDATA("Antal",'AED06'!$H$2,"Område",$E46,"År",F$3)/(GETPIVOTDATA("Antal",FOLK1!$F$2,"Område",$E46,"År",F$3)-GETPIVOTDATA("Antal",RESI01!$H$2,"Område",$E46,"År",F$3))</f>
        <v>0.49748822605965459</v>
      </c>
      <c r="G46" s="9">
        <f>GETPIVOTDATA("Antal",'AED06'!$H$2,"Område",$E46,"År",G$3)/(GETPIVOTDATA("Antal",FOLK1!$F$2,"Område",$E46,"År",G$3)-GETPIVOTDATA("Antal",RESI01!$H$2,"Område",$E46,"År",G$3))</f>
        <v>0.34343617664851789</v>
      </c>
      <c r="I46" s="13">
        <f t="shared" si="0"/>
        <v>-3.9540249181041931E-2</v>
      </c>
      <c r="J46" s="13">
        <f t="shared" si="1"/>
        <v>-3.0135955897965971E-2</v>
      </c>
      <c r="L46" s="17">
        <f t="shared" si="2"/>
        <v>-0.1540520494111367</v>
      </c>
      <c r="M46" s="15">
        <f t="shared" si="3"/>
        <v>0</v>
      </c>
    </row>
    <row r="47" spans="1:13" x14ac:dyDescent="0.35">
      <c r="A47" s="7" t="s">
        <v>84</v>
      </c>
      <c r="B47" s="9">
        <f>GETPIVOTDATA("Antal",'AED06'!$H$2,"Område",$A47,"År",B$3)/GETPIVOTDATA("Antal",FOLK1!$F$2,"Område",$A47,"År",B$3)</f>
        <v>0.41232323232323231</v>
      </c>
      <c r="C47" s="9">
        <f>GETPIVOTDATA("Antal",'AED06'!$H$2,"Område",$A47,"År",C$3)/GETPIVOTDATA("Antal",FOLK1!$F$2,"Område",$A47,"År",C$3)</f>
        <v>0.28108413325804632</v>
      </c>
      <c r="E47" s="7" t="s">
        <v>84</v>
      </c>
      <c r="F47" s="9">
        <f>GETPIVOTDATA("Antal",'AED06'!$H$2,"Område",$E47,"År",F$3)/(GETPIVOTDATA("Antal",FOLK1!$F$2,"Område",$E47,"År",F$3)-GETPIVOTDATA("Antal",RESI01!$H$2,"Område",$E47,"År",F$3))</f>
        <v>0.49101844426623892</v>
      </c>
      <c r="G47" s="9">
        <f>GETPIVOTDATA("Antal",'AED06'!$H$2,"Område",$E47,"År",G$3)/(GETPIVOTDATA("Antal",FOLK1!$F$2,"Område",$E47,"År",G$3)-GETPIVOTDATA("Antal",RESI01!$H$2,"Område",$E47,"År",G$3))</f>
        <v>0.3191025641025641</v>
      </c>
      <c r="I47" s="13">
        <f t="shared" si="0"/>
        <v>-7.8695211943006604E-2</v>
      </c>
      <c r="J47" s="13">
        <f t="shared" si="1"/>
        <v>-3.8018430844517781E-2</v>
      </c>
      <c r="L47" s="17">
        <f t="shared" si="2"/>
        <v>-0.17191588016367482</v>
      </c>
      <c r="M47" s="15">
        <f t="shared" si="3"/>
        <v>0</v>
      </c>
    </row>
    <row r="48" spans="1:13" x14ac:dyDescent="0.35">
      <c r="A48" s="7" t="s">
        <v>16</v>
      </c>
      <c r="B48" s="9">
        <f>GETPIVOTDATA("Antal",'AED06'!$H$2,"Område",$A48,"År",B$3)/GETPIVOTDATA("Antal",FOLK1!$F$2,"Område",$A48,"År",B$3)</f>
        <v>0.49081081081081085</v>
      </c>
      <c r="C48" s="9">
        <f>GETPIVOTDATA("Antal",'AED06'!$H$2,"Område",$A48,"År",C$3)/GETPIVOTDATA("Antal",FOLK1!$F$2,"Område",$A48,"År",C$3)</f>
        <v>0.34935543278084713</v>
      </c>
      <c r="E48" s="7" t="s">
        <v>16</v>
      </c>
      <c r="F48" s="9">
        <f>GETPIVOTDATA("Antal",'AED06'!$H$2,"Område",$E48,"År",F$3)/(GETPIVOTDATA("Antal",FOLK1!$F$2,"Område",$E48,"År",F$3)-GETPIVOTDATA("Antal",RESI01!$H$2,"Område",$E48,"År",F$3))</f>
        <v>0.52034383954154739</v>
      </c>
      <c r="G48" s="9">
        <f>GETPIVOTDATA("Antal",'AED06'!$H$2,"Område",$E48,"År",G$3)/(GETPIVOTDATA("Antal",FOLK1!$F$2,"Område",$E48,"År",G$3)-GETPIVOTDATA("Antal",RESI01!$H$2,"Område",$E48,"År",G$3))</f>
        <v>0.38714285714285712</v>
      </c>
      <c r="I48" s="13">
        <f t="shared" si="0"/>
        <v>-2.9533028730736544E-2</v>
      </c>
      <c r="J48" s="13">
        <f t="shared" si="1"/>
        <v>-3.7787424362009991E-2</v>
      </c>
      <c r="L48" s="17">
        <f t="shared" si="2"/>
        <v>-0.13320098239869027</v>
      </c>
      <c r="M48" s="15">
        <f t="shared" si="3"/>
        <v>0</v>
      </c>
    </row>
    <row r="49" spans="1:13" x14ac:dyDescent="0.35">
      <c r="A49" s="7" t="s">
        <v>93</v>
      </c>
      <c r="B49" s="9">
        <f>GETPIVOTDATA("Antal",'AED06'!$H$2,"Område",$A49,"År",B$3)/GETPIVOTDATA("Antal",FOLK1!$F$2,"Område",$A49,"År",B$3)</f>
        <v>0</v>
      </c>
      <c r="C49" s="9">
        <f>GETPIVOTDATA("Antal",'AED06'!$H$2,"Område",$A49,"År",C$3)/GETPIVOTDATA("Antal",FOLK1!$F$2,"Område",$A49,"År",C$3)</f>
        <v>0.36388140161725069</v>
      </c>
      <c r="E49" s="7" t="s">
        <v>93</v>
      </c>
      <c r="F49" s="9">
        <f>GETPIVOTDATA("Antal",'AED06'!$H$2,"Område",$E49,"År",F$3)/(GETPIVOTDATA("Antal",FOLK1!$F$2,"Område",$E49,"År",F$3)-GETPIVOTDATA("Antal",RESI01!$H$2,"Område",$E49,"År",F$3))</f>
        <v>0</v>
      </c>
      <c r="G49" s="9">
        <f>GETPIVOTDATA("Antal",'AED06'!$H$2,"Område",$E49,"År",G$3)/(GETPIVOTDATA("Antal",FOLK1!$F$2,"Område",$E49,"År",G$3)-GETPIVOTDATA("Antal",RESI01!$H$2,"Område",$E49,"År",G$3))</f>
        <v>0.41977611940298509</v>
      </c>
      <c r="I49" s="13">
        <f t="shared" si="0"/>
        <v>0</v>
      </c>
      <c r="J49" s="13">
        <f t="shared" si="1"/>
        <v>-5.5894717785734405E-2</v>
      </c>
      <c r="L49" s="17">
        <f t="shared" si="2"/>
        <v>0.41977611940298509</v>
      </c>
      <c r="M49" s="15">
        <f t="shared" si="3"/>
        <v>0</v>
      </c>
    </row>
    <row r="50" spans="1:13" x14ac:dyDescent="0.35">
      <c r="A50" s="7" t="s">
        <v>40</v>
      </c>
      <c r="B50" s="9">
        <f>GETPIVOTDATA("Antal",'AED06'!$H$2,"Område",$A50,"År",B$3)/GETPIVOTDATA("Antal",FOLK1!$F$2,"Område",$A50,"År",B$3)</f>
        <v>0.3900243309002433</v>
      </c>
      <c r="C50" s="9">
        <f>GETPIVOTDATA("Antal",'AED06'!$H$2,"Område",$A50,"År",C$3)/GETPIVOTDATA("Antal",FOLK1!$F$2,"Område",$A50,"År",C$3)</f>
        <v>0.34883227176220805</v>
      </c>
      <c r="E50" s="7" t="s">
        <v>40</v>
      </c>
      <c r="F50" s="9">
        <f>GETPIVOTDATA("Antal",'AED06'!$H$2,"Område",$E50,"År",F$3)/(GETPIVOTDATA("Antal",FOLK1!$F$2,"Område",$E50,"År",F$3)-GETPIVOTDATA("Antal",RESI01!$H$2,"Område",$E50,"År",F$3))</f>
        <v>0.42497348886532343</v>
      </c>
      <c r="G50" s="9">
        <f>GETPIVOTDATA("Antal",'AED06'!$H$2,"Område",$E50,"År",G$3)/(GETPIVOTDATA("Antal",FOLK1!$F$2,"Område",$E50,"År",G$3)-GETPIVOTDATA("Antal",RESI01!$H$2,"Område",$E50,"År",G$3))</f>
        <v>0.37021180712032448</v>
      </c>
      <c r="I50" s="13">
        <f t="shared" si="0"/>
        <v>-3.4949157965080135E-2</v>
      </c>
      <c r="J50" s="13">
        <f t="shared" si="1"/>
        <v>-2.137953535811643E-2</v>
      </c>
      <c r="L50" s="17">
        <f t="shared" si="2"/>
        <v>-5.4761681744998958E-2</v>
      </c>
      <c r="M50" s="15">
        <f t="shared" si="3"/>
        <v>0</v>
      </c>
    </row>
    <row r="51" spans="1:13" x14ac:dyDescent="0.35">
      <c r="A51" s="7" t="s">
        <v>51</v>
      </c>
      <c r="B51" s="9">
        <f>GETPIVOTDATA("Antal",'AED06'!$H$2,"Område",$A51,"År",B$3)/GETPIVOTDATA("Antal",FOLK1!$F$2,"Område",$A51,"År",B$3)</f>
        <v>0.42910216718266253</v>
      </c>
      <c r="C51" s="9">
        <f>GETPIVOTDATA("Antal",'AED06'!$H$2,"Område",$A51,"År",C$3)/GETPIVOTDATA("Antal",FOLK1!$F$2,"Område",$A51,"År",C$3)</f>
        <v>0.30891768292682925</v>
      </c>
      <c r="E51" s="7" t="s">
        <v>51</v>
      </c>
      <c r="F51" s="9">
        <f>GETPIVOTDATA("Antal",'AED06'!$H$2,"Område",$E51,"År",F$3)/(GETPIVOTDATA("Antal",FOLK1!$F$2,"Område",$E51,"År",F$3)-GETPIVOTDATA("Antal",RESI01!$H$2,"Område",$E51,"År",F$3))</f>
        <v>0.49677419354838709</v>
      </c>
      <c r="G51" s="9">
        <f>GETPIVOTDATA("Antal",'AED06'!$H$2,"Område",$E51,"År",G$3)/(GETPIVOTDATA("Antal",FOLK1!$F$2,"Område",$E51,"År",G$3)-GETPIVOTDATA("Antal",RESI01!$H$2,"Område",$E51,"År",G$3))</f>
        <v>0.34670658682634731</v>
      </c>
      <c r="I51" s="13">
        <f t="shared" si="0"/>
        <v>-6.7672026365724558E-2</v>
      </c>
      <c r="J51" s="13">
        <f t="shared" si="1"/>
        <v>-3.7788903899518056E-2</v>
      </c>
      <c r="L51" s="17">
        <f t="shared" si="2"/>
        <v>-0.15006760672203978</v>
      </c>
      <c r="M51" s="15">
        <f t="shared" si="3"/>
        <v>0</v>
      </c>
    </row>
    <row r="52" spans="1:13" x14ac:dyDescent="0.35">
      <c r="A52" s="7" t="s">
        <v>64</v>
      </c>
      <c r="B52" s="9">
        <f>GETPIVOTDATA("Antal",'AED06'!$H$2,"Område",$A52,"År",B$3)/GETPIVOTDATA("Antal",FOLK1!$F$2,"Område",$A52,"År",B$3)</f>
        <v>0.42478762135922327</v>
      </c>
      <c r="C52" s="9">
        <f>GETPIVOTDATA("Antal",'AED06'!$H$2,"Område",$A52,"År",C$3)/GETPIVOTDATA("Antal",FOLK1!$F$2,"Område",$A52,"År",C$3)</f>
        <v>0.31572442808309231</v>
      </c>
      <c r="E52" s="7" t="s">
        <v>64</v>
      </c>
      <c r="F52" s="9">
        <f>GETPIVOTDATA("Antal",'AED06'!$H$2,"Område",$E52,"År",F$3)/(GETPIVOTDATA("Antal",FOLK1!$F$2,"Område",$E52,"År",F$3)-GETPIVOTDATA("Antal",RESI01!$H$2,"Område",$E52,"År",F$3))</f>
        <v>0.51550073637702498</v>
      </c>
      <c r="G52" s="9">
        <f>GETPIVOTDATA("Antal",'AED06'!$H$2,"Område",$E52,"År",G$3)/(GETPIVOTDATA("Antal",FOLK1!$F$2,"Område",$E52,"År",G$3)-GETPIVOTDATA("Antal",RESI01!$H$2,"Område",$E52,"År",G$3))</f>
        <v>0.35221472572601936</v>
      </c>
      <c r="I52" s="13">
        <f t="shared" si="0"/>
        <v>-9.0713115017801715E-2</v>
      </c>
      <c r="J52" s="13">
        <f t="shared" si="1"/>
        <v>-3.649029764292705E-2</v>
      </c>
      <c r="L52" s="17">
        <f t="shared" si="2"/>
        <v>-0.16328601065100562</v>
      </c>
      <c r="M52" s="15">
        <f t="shared" si="3"/>
        <v>0</v>
      </c>
    </row>
    <row r="53" spans="1:13" x14ac:dyDescent="0.35">
      <c r="A53" s="7" t="s">
        <v>3</v>
      </c>
      <c r="B53" s="9">
        <f>GETPIVOTDATA("Antal",'AED06'!$H$2,"Område",$A53,"År",B$3)/GETPIVOTDATA("Antal",FOLK1!$F$2,"Område",$A53,"År",B$3)</f>
        <v>0.48327240500720064</v>
      </c>
      <c r="C53" s="9">
        <f>GETPIVOTDATA("Antal",'AED06'!$H$2,"Område",$A53,"År",C$3)/GETPIVOTDATA("Antal",FOLK1!$F$2,"Område",$A53,"År",C$3)</f>
        <v>0.36486652819447646</v>
      </c>
      <c r="E53" s="7" t="s">
        <v>3</v>
      </c>
      <c r="F53" s="9">
        <f>GETPIVOTDATA("Antal",'AED06'!$H$2,"Område",$E53,"År",F$3)/(GETPIVOTDATA("Antal",FOLK1!$F$2,"Område",$E53,"År",F$3)-GETPIVOTDATA("Antal",RESI01!$H$2,"Område",$E53,"År",F$3))</f>
        <v>0.59024489243674738</v>
      </c>
      <c r="G53" s="9">
        <f>GETPIVOTDATA("Antal",'AED06'!$H$2,"Område",$E53,"År",G$3)/(GETPIVOTDATA("Antal",FOLK1!$F$2,"Område",$E53,"År",G$3)-GETPIVOTDATA("Antal",RESI01!$H$2,"Område",$E53,"År",G$3))</f>
        <v>0.4446746671666979</v>
      </c>
      <c r="I53" s="13">
        <f t="shared" si="0"/>
        <v>-0.10697248742954674</v>
      </c>
      <c r="J53" s="13">
        <f t="shared" si="1"/>
        <v>-7.9808138972221443E-2</v>
      </c>
      <c r="L53" s="17">
        <f t="shared" si="2"/>
        <v>-0.14557022527004948</v>
      </c>
      <c r="M53" s="15">
        <f t="shared" si="3"/>
        <v>0</v>
      </c>
    </row>
    <row r="54" spans="1:13" x14ac:dyDescent="0.35">
      <c r="A54" s="7" t="s">
        <v>33</v>
      </c>
      <c r="B54" s="9">
        <f>GETPIVOTDATA("Antal",'AED06'!$H$2,"Område",$A54,"År",B$3)/GETPIVOTDATA("Antal",FOLK1!$F$2,"Område",$A54,"År",B$3)</f>
        <v>0.47614431879375341</v>
      </c>
      <c r="C54" s="9">
        <f>GETPIVOTDATA("Antal",'AED06'!$H$2,"Område",$A54,"År",C$3)/GETPIVOTDATA("Antal",FOLK1!$F$2,"Område",$A54,"År",C$3)</f>
        <v>0.29483296213808463</v>
      </c>
      <c r="E54" s="7" t="s">
        <v>33</v>
      </c>
      <c r="F54" s="9">
        <f>GETPIVOTDATA("Antal",'AED06'!$H$2,"Område",$E54,"År",F$3)/(GETPIVOTDATA("Antal",FOLK1!$F$2,"Område",$E54,"År",F$3)-GETPIVOTDATA("Antal",RESI01!$H$2,"Område",$E54,"År",F$3))</f>
        <v>0.55297060662914321</v>
      </c>
      <c r="G54" s="9">
        <f>GETPIVOTDATA("Antal",'AED06'!$H$2,"Område",$E54,"År",G$3)/(GETPIVOTDATA("Antal",FOLK1!$F$2,"Område",$E54,"År",G$3)-GETPIVOTDATA("Antal",RESI01!$H$2,"Område",$E54,"År",G$3))</f>
        <v>0.33144717075613417</v>
      </c>
      <c r="I54" s="13">
        <f t="shared" si="0"/>
        <v>-7.6826287835389806E-2</v>
      </c>
      <c r="J54" s="13">
        <f t="shared" si="1"/>
        <v>-3.6614208618049537E-2</v>
      </c>
      <c r="L54" s="17">
        <f t="shared" si="2"/>
        <v>-0.22152343587300904</v>
      </c>
      <c r="M54" s="15">
        <f t="shared" si="3"/>
        <v>1</v>
      </c>
    </row>
    <row r="55" spans="1:13" x14ac:dyDescent="0.35">
      <c r="A55" s="7" t="s">
        <v>52</v>
      </c>
      <c r="B55" s="9">
        <f>GETPIVOTDATA("Antal",'AED06'!$H$2,"Område",$A55,"År",B$3)/GETPIVOTDATA("Antal",FOLK1!$F$2,"Område",$A55,"År",B$3)</f>
        <v>0.40132200188857414</v>
      </c>
      <c r="C55" s="9">
        <f>GETPIVOTDATA("Antal",'AED06'!$H$2,"Område",$A55,"År",C$3)/GETPIVOTDATA("Antal",FOLK1!$F$2,"Område",$A55,"År",C$3)</f>
        <v>0.26377880184331798</v>
      </c>
      <c r="E55" s="7" t="s">
        <v>52</v>
      </c>
      <c r="F55" s="9">
        <f>GETPIVOTDATA("Antal",'AED06'!$H$2,"Område",$E55,"År",F$3)/(GETPIVOTDATA("Antal",FOLK1!$F$2,"Område",$E55,"År",F$3)-GETPIVOTDATA("Antal",RESI01!$H$2,"Område",$E55,"År",F$3))</f>
        <v>0.46346782988004365</v>
      </c>
      <c r="G55" s="9">
        <f>GETPIVOTDATA("Antal",'AED06'!$H$2,"Område",$E55,"År",G$3)/(GETPIVOTDATA("Antal",FOLK1!$F$2,"Område",$E55,"År",G$3)-GETPIVOTDATA("Antal",RESI01!$H$2,"Område",$E55,"År",G$3))</f>
        <v>0.29843587069864441</v>
      </c>
      <c r="I55" s="13">
        <f t="shared" si="0"/>
        <v>-6.2145827991469504E-2</v>
      </c>
      <c r="J55" s="13">
        <f t="shared" si="1"/>
        <v>-3.4657068855326434E-2</v>
      </c>
      <c r="L55" s="17">
        <f t="shared" si="2"/>
        <v>-0.16503195918139923</v>
      </c>
      <c r="M55" s="15">
        <f t="shared" si="3"/>
        <v>0</v>
      </c>
    </row>
    <row r="56" spans="1:13" x14ac:dyDescent="0.35">
      <c r="A56" s="7" t="s">
        <v>34</v>
      </c>
      <c r="B56" s="9">
        <f>GETPIVOTDATA("Antal",'AED06'!$H$2,"Område",$A56,"År",B$3)/GETPIVOTDATA("Antal",FOLK1!$F$2,"Område",$A56,"År",B$3)</f>
        <v>0.3800243605359318</v>
      </c>
      <c r="C56" s="9">
        <f>GETPIVOTDATA("Antal",'AED06'!$H$2,"Område",$A56,"År",C$3)/GETPIVOTDATA("Antal",FOLK1!$F$2,"Område",$A56,"År",C$3)</f>
        <v>0.31142857142857139</v>
      </c>
      <c r="E56" s="7" t="s">
        <v>34</v>
      </c>
      <c r="F56" s="9">
        <f>GETPIVOTDATA("Antal",'AED06'!$H$2,"Område",$E56,"År",F$3)/(GETPIVOTDATA("Antal",FOLK1!$F$2,"Område",$E56,"År",F$3)-GETPIVOTDATA("Antal",RESI01!$H$2,"Område",$E56,"År",F$3))</f>
        <v>0.42048517520215634</v>
      </c>
      <c r="G56" s="9">
        <f>GETPIVOTDATA("Antal",'AED06'!$H$2,"Område",$E56,"År",G$3)/(GETPIVOTDATA("Antal",FOLK1!$F$2,"Område",$E56,"År",G$3)-GETPIVOTDATA("Antal",RESI01!$H$2,"Område",$E56,"År",G$3))</f>
        <v>0.34409368635437881</v>
      </c>
      <c r="I56" s="13">
        <f t="shared" si="0"/>
        <v>-4.0460814666224532E-2</v>
      </c>
      <c r="J56" s="13">
        <f t="shared" si="1"/>
        <v>-3.2665114925807426E-2</v>
      </c>
      <c r="L56" s="17">
        <f t="shared" si="2"/>
        <v>-7.6391488847777522E-2</v>
      </c>
      <c r="M56" s="15">
        <f t="shared" si="3"/>
        <v>0</v>
      </c>
    </row>
    <row r="57" spans="1:13" x14ac:dyDescent="0.35">
      <c r="A57" s="7" t="s">
        <v>85</v>
      </c>
      <c r="B57" s="9">
        <f>GETPIVOTDATA("Antal",'AED06'!$H$2,"Område",$A57,"År",B$3)/GETPIVOTDATA("Antal",FOLK1!$F$2,"Område",$A57,"År",B$3)</f>
        <v>0.44044834307992198</v>
      </c>
      <c r="C57" s="9">
        <f>GETPIVOTDATA("Antal",'AED06'!$H$2,"Område",$A57,"År",C$3)/GETPIVOTDATA("Antal",FOLK1!$F$2,"Område",$A57,"År",C$3)</f>
        <v>0.34260869565217389</v>
      </c>
      <c r="E57" s="7" t="s">
        <v>85</v>
      </c>
      <c r="F57" s="9">
        <f>GETPIVOTDATA("Antal",'AED06'!$H$2,"Område",$E57,"År",F$3)/(GETPIVOTDATA("Antal",FOLK1!$F$2,"Område",$E57,"År",F$3)-GETPIVOTDATA("Antal",RESI01!$H$2,"Område",$E57,"År",F$3))</f>
        <v>0.51527936145952102</v>
      </c>
      <c r="G57" s="9">
        <f>GETPIVOTDATA("Antal",'AED06'!$H$2,"Område",$E57,"År",G$3)/(GETPIVOTDATA("Antal",FOLK1!$F$2,"Område",$E57,"År",G$3)-GETPIVOTDATA("Antal",RESI01!$H$2,"Område",$E57,"År",G$3))</f>
        <v>0.38627450980392158</v>
      </c>
      <c r="I57" s="13">
        <f t="shared" si="0"/>
        <v>-7.4831018379599046E-2</v>
      </c>
      <c r="J57" s="13">
        <f t="shared" si="1"/>
        <v>-4.3665814151747695E-2</v>
      </c>
      <c r="L57" s="17">
        <f t="shared" si="2"/>
        <v>-0.12900485165559944</v>
      </c>
      <c r="M57" s="15">
        <f t="shared" si="3"/>
        <v>0</v>
      </c>
    </row>
    <row r="58" spans="1:13" x14ac:dyDescent="0.35">
      <c r="A58" s="7" t="s">
        <v>41</v>
      </c>
      <c r="B58" s="9">
        <f>GETPIVOTDATA("Antal",'AED06'!$H$2,"Område",$A58,"År",B$3)/GETPIVOTDATA("Antal",FOLK1!$F$2,"Område",$A58,"År",B$3)</f>
        <v>0.41232575201760824</v>
      </c>
      <c r="C58" s="9">
        <f>GETPIVOTDATA("Antal",'AED06'!$H$2,"Område",$A58,"År",C$3)/GETPIVOTDATA("Antal",FOLK1!$F$2,"Område",$A58,"År",C$3)</f>
        <v>0.30699890069622576</v>
      </c>
      <c r="E58" s="7" t="s">
        <v>41</v>
      </c>
      <c r="F58" s="9">
        <f>GETPIVOTDATA("Antal",'AED06'!$H$2,"Område",$E58,"År",F$3)/(GETPIVOTDATA("Antal",FOLK1!$F$2,"Område",$E58,"År",F$3)-GETPIVOTDATA("Antal",RESI01!$H$2,"Område",$E58,"År",F$3))</f>
        <v>0.46141215106732347</v>
      </c>
      <c r="G58" s="9">
        <f>GETPIVOTDATA("Antal",'AED06'!$H$2,"Område",$E58,"År",G$3)/(GETPIVOTDATA("Antal",FOLK1!$F$2,"Område",$E58,"År",G$3)-GETPIVOTDATA("Antal",RESI01!$H$2,"Område",$E58,"År",G$3))</f>
        <v>0.34619834710743802</v>
      </c>
      <c r="I58" s="13">
        <f t="shared" si="0"/>
        <v>-4.9086399049715235E-2</v>
      </c>
      <c r="J58" s="13">
        <f t="shared" si="1"/>
        <v>-3.9199446411212258E-2</v>
      </c>
      <c r="L58" s="17">
        <f t="shared" si="2"/>
        <v>-0.11521380395988545</v>
      </c>
      <c r="M58" s="15">
        <f t="shared" si="3"/>
        <v>0</v>
      </c>
    </row>
    <row r="59" spans="1:13" x14ac:dyDescent="0.35">
      <c r="A59" s="7" t="s">
        <v>17</v>
      </c>
      <c r="B59" s="9">
        <f>GETPIVOTDATA("Antal",'AED06'!$H$2,"Område",$A59,"År",B$3)/GETPIVOTDATA("Antal",FOLK1!$F$2,"Område",$A59,"År",B$3)</f>
        <v>0.44693084693084689</v>
      </c>
      <c r="C59" s="9">
        <f>GETPIVOTDATA("Antal",'AED06'!$H$2,"Område",$A59,"År",C$3)/GETPIVOTDATA("Antal",FOLK1!$F$2,"Område",$A59,"År",C$3)</f>
        <v>0.34480440097799514</v>
      </c>
      <c r="E59" s="7" t="s">
        <v>17</v>
      </c>
      <c r="F59" s="9">
        <f>GETPIVOTDATA("Antal",'AED06'!$H$2,"Område",$E59,"År",F$3)/(GETPIVOTDATA("Antal",FOLK1!$F$2,"Område",$E59,"År",F$3)-GETPIVOTDATA("Antal",RESI01!$H$2,"Område",$E59,"År",F$3))</f>
        <v>0.49901677270098321</v>
      </c>
      <c r="G59" s="9">
        <f>GETPIVOTDATA("Antal",'AED06'!$H$2,"Område",$E59,"År",G$3)/(GETPIVOTDATA("Antal",FOLK1!$F$2,"Område",$E59,"År",G$3)-GETPIVOTDATA("Antal",RESI01!$H$2,"Område",$E59,"År",G$3))</f>
        <v>0.40408309455587393</v>
      </c>
      <c r="I59" s="13">
        <f t="shared" si="0"/>
        <v>-5.2085925770136321E-2</v>
      </c>
      <c r="J59" s="13">
        <f t="shared" si="1"/>
        <v>-5.9278693577878794E-2</v>
      </c>
      <c r="L59" s="17">
        <f t="shared" si="2"/>
        <v>-9.4933678145109279E-2</v>
      </c>
      <c r="M59" s="15">
        <f t="shared" si="3"/>
        <v>0</v>
      </c>
    </row>
    <row r="60" spans="1:13" x14ac:dyDescent="0.35">
      <c r="A60" s="7" t="s">
        <v>94</v>
      </c>
      <c r="B60" s="9">
        <f>GETPIVOTDATA("Antal",'AED06'!$H$2,"Område",$A60,"År",B$3)/GETPIVOTDATA("Antal",FOLK1!$F$2,"Område",$A60,"År",B$3)</f>
        <v>0.39848484848484844</v>
      </c>
      <c r="C60" s="9">
        <f>GETPIVOTDATA("Antal",'AED06'!$H$2,"Område",$A60,"År",C$3)/GETPIVOTDATA("Antal",FOLK1!$F$2,"Område",$A60,"År",C$3)</f>
        <v>0.38214285714285712</v>
      </c>
      <c r="E60" s="7" t="s">
        <v>94</v>
      </c>
      <c r="F60" s="9">
        <f>GETPIVOTDATA("Antal",'AED06'!$H$2,"Område",$E60,"År",F$3)/(GETPIVOTDATA("Antal",FOLK1!$F$2,"Område",$E60,"År",F$3)-GETPIVOTDATA("Antal",RESI01!$H$2,"Område",$E60,"År",F$3))</f>
        <v>0.48703703703703699</v>
      </c>
      <c r="G60" s="9">
        <f>GETPIVOTDATA("Antal",'AED06'!$H$2,"Område",$E60,"År",G$3)/(GETPIVOTDATA("Antal",FOLK1!$F$2,"Område",$E60,"År",G$3)-GETPIVOTDATA("Antal",RESI01!$H$2,"Område",$E60,"År",G$3))</f>
        <v>0.45338983050847459</v>
      </c>
      <c r="I60" s="13">
        <f t="shared" si="0"/>
        <v>-8.8552188552188549E-2</v>
      </c>
      <c r="J60" s="13">
        <f t="shared" si="1"/>
        <v>-7.1246973365617472E-2</v>
      </c>
      <c r="L60" s="17">
        <f t="shared" si="2"/>
        <v>-3.3647206528562401E-2</v>
      </c>
      <c r="M60" s="15">
        <f t="shared" si="3"/>
        <v>0</v>
      </c>
    </row>
    <row r="61" spans="1:13" x14ac:dyDescent="0.35">
      <c r="A61" s="7" t="s">
        <v>95</v>
      </c>
      <c r="B61" s="9">
        <f>GETPIVOTDATA("Antal",'AED06'!$H$2,"Område",$A61,"År",B$3)/GETPIVOTDATA("Antal",FOLK1!$F$2,"Område",$A61,"År",B$3)</f>
        <v>0.4401075268817205</v>
      </c>
      <c r="C61" s="9">
        <f>GETPIVOTDATA("Antal",'AED06'!$H$2,"Område",$A61,"År",C$3)/GETPIVOTDATA("Antal",FOLK1!$F$2,"Område",$A61,"År",C$3)</f>
        <v>0.33328488372093029</v>
      </c>
      <c r="E61" s="7" t="s">
        <v>95</v>
      </c>
      <c r="F61" s="9">
        <f>GETPIVOTDATA("Antal",'AED06'!$H$2,"Område",$E61,"År",F$3)/(GETPIVOTDATA("Antal",FOLK1!$F$2,"Område",$E61,"År",F$3)-GETPIVOTDATA("Antal",RESI01!$H$2,"Område",$E61,"År",F$3))</f>
        <v>0.51258609893550411</v>
      </c>
      <c r="G61" s="9">
        <f>GETPIVOTDATA("Antal",'AED06'!$H$2,"Område",$E61,"År",G$3)/(GETPIVOTDATA("Antal",FOLK1!$F$2,"Område",$E61,"År",G$3)-GETPIVOTDATA("Antal",RESI01!$H$2,"Område",$E61,"År",G$3))</f>
        <v>0.38005524861878459</v>
      </c>
      <c r="I61" s="13">
        <f t="shared" si="0"/>
        <v>-7.2478572053783608E-2</v>
      </c>
      <c r="J61" s="13">
        <f t="shared" si="1"/>
        <v>-4.67703648978543E-2</v>
      </c>
      <c r="L61" s="17">
        <f t="shared" si="2"/>
        <v>-0.13253085031671952</v>
      </c>
      <c r="M61" s="15">
        <f t="shared" si="3"/>
        <v>0</v>
      </c>
    </row>
    <row r="62" spans="1:13" x14ac:dyDescent="0.35">
      <c r="A62" s="7" t="s">
        <v>53</v>
      </c>
      <c r="B62" s="9">
        <f>GETPIVOTDATA("Antal",'AED06'!$H$2,"Område",$A62,"År",B$3)/GETPIVOTDATA("Antal",FOLK1!$F$2,"Område",$A62,"År",B$3)</f>
        <v>0.38500299940011995</v>
      </c>
      <c r="C62" s="9">
        <f>GETPIVOTDATA("Antal",'AED06'!$H$2,"Område",$A62,"År",C$3)/GETPIVOTDATA("Antal",FOLK1!$F$2,"Område",$A62,"År",C$3)</f>
        <v>0.25306345733041574</v>
      </c>
      <c r="E62" s="7" t="s">
        <v>53</v>
      </c>
      <c r="F62" s="9">
        <f>GETPIVOTDATA("Antal",'AED06'!$H$2,"Område",$E62,"År",F$3)/(GETPIVOTDATA("Antal",FOLK1!$F$2,"Område",$E62,"År",F$3)-GETPIVOTDATA("Antal",RESI01!$H$2,"Område",$E62,"År",F$3))</f>
        <v>0.44201101928374653</v>
      </c>
      <c r="G62" s="9">
        <f>GETPIVOTDATA("Antal",'AED06'!$H$2,"Område",$E62,"År",G$3)/(GETPIVOTDATA("Antal",FOLK1!$F$2,"Område",$E62,"År",G$3)-GETPIVOTDATA("Antal",RESI01!$H$2,"Område",$E62,"År",G$3))</f>
        <v>0.28679479231246124</v>
      </c>
      <c r="I62" s="13">
        <f t="shared" si="0"/>
        <v>-5.7008019883626582E-2</v>
      </c>
      <c r="J62" s="13">
        <f t="shared" si="1"/>
        <v>-3.3731334982045502E-2</v>
      </c>
      <c r="L62" s="17">
        <f t="shared" si="2"/>
        <v>-0.15521622697128529</v>
      </c>
      <c r="M62" s="15">
        <f t="shared" si="3"/>
        <v>0</v>
      </c>
    </row>
    <row r="63" spans="1:13" x14ac:dyDescent="0.35">
      <c r="A63" s="7" t="s">
        <v>96</v>
      </c>
      <c r="B63" s="9">
        <f>GETPIVOTDATA("Antal",'AED06'!$H$2,"Område",$A63,"År",B$3)/GETPIVOTDATA("Antal",FOLK1!$F$2,"Område",$A63,"År",B$3)</f>
        <v>0.34070434070434069</v>
      </c>
      <c r="C63" s="9">
        <f>GETPIVOTDATA("Antal",'AED06'!$H$2,"Område",$A63,"År",C$3)/GETPIVOTDATA("Antal",FOLK1!$F$2,"Område",$A63,"År",C$3)</f>
        <v>0.29992307692307696</v>
      </c>
      <c r="E63" s="7" t="s">
        <v>96</v>
      </c>
      <c r="F63" s="9">
        <f>GETPIVOTDATA("Antal",'AED06'!$H$2,"Område",$E63,"År",F$3)/(GETPIVOTDATA("Antal",FOLK1!$F$2,"Område",$E63,"År",F$3)-GETPIVOTDATA("Antal",RESI01!$H$2,"Område",$E63,"År",F$3))</f>
        <v>0.4</v>
      </c>
      <c r="G63" s="9">
        <f>GETPIVOTDATA("Antal",'AED06'!$H$2,"Område",$E63,"År",G$3)/(GETPIVOTDATA("Antal",FOLK1!$F$2,"Område",$E63,"År",G$3)-GETPIVOTDATA("Antal",RESI01!$H$2,"Område",$E63,"År",G$3))</f>
        <v>0.35157799819657354</v>
      </c>
      <c r="I63" s="13">
        <f t="shared" si="0"/>
        <v>-5.9295659295659331E-2</v>
      </c>
      <c r="J63" s="13">
        <f t="shared" si="1"/>
        <v>-5.1654921273496579E-2</v>
      </c>
      <c r="L63" s="17">
        <f t="shared" si="2"/>
        <v>-4.8422001803426484E-2</v>
      </c>
      <c r="M63" s="15">
        <f t="shared" si="3"/>
        <v>0</v>
      </c>
    </row>
    <row r="64" spans="1:13" x14ac:dyDescent="0.35">
      <c r="A64" s="7" t="s">
        <v>74</v>
      </c>
      <c r="B64" s="9">
        <f>GETPIVOTDATA("Antal",'AED06'!$H$2,"Område",$A64,"År",B$3)/GETPIVOTDATA("Antal",FOLK1!$F$2,"Område",$A64,"År",B$3)</f>
        <v>0.49785831960461285</v>
      </c>
      <c r="C64" s="9">
        <f>GETPIVOTDATA("Antal",'AED06'!$H$2,"Område",$A64,"År",C$3)/GETPIVOTDATA("Antal",FOLK1!$F$2,"Område",$A64,"År",C$3)</f>
        <v>0.34240000000000004</v>
      </c>
      <c r="E64" s="7" t="s">
        <v>74</v>
      </c>
      <c r="F64" s="9">
        <f>GETPIVOTDATA("Antal",'AED06'!$H$2,"Område",$E64,"År",F$3)/(GETPIVOTDATA("Antal",FOLK1!$F$2,"Område",$E64,"År",F$3)-GETPIVOTDATA("Antal",RESI01!$H$2,"Område",$E64,"År",F$3))</f>
        <v>0.58040973111395644</v>
      </c>
      <c r="G64" s="9">
        <f>GETPIVOTDATA("Antal",'AED06'!$H$2,"Område",$E64,"År",G$3)/(GETPIVOTDATA("Antal",FOLK1!$F$2,"Område",$E64,"År",G$3)-GETPIVOTDATA("Antal",RESI01!$H$2,"Område",$E64,"År",G$3))</f>
        <v>0.38681552365762895</v>
      </c>
      <c r="I64" s="13">
        <f t="shared" si="0"/>
        <v>-8.2551411509343586E-2</v>
      </c>
      <c r="J64" s="13">
        <f t="shared" si="1"/>
        <v>-4.4415523657628908E-2</v>
      </c>
      <c r="L64" s="17">
        <f t="shared" si="2"/>
        <v>-0.19359420745632749</v>
      </c>
      <c r="M64" s="15">
        <f t="shared" si="3"/>
        <v>0</v>
      </c>
    </row>
    <row r="65" spans="1:13" x14ac:dyDescent="0.35">
      <c r="A65" s="7" t="s">
        <v>54</v>
      </c>
      <c r="B65" s="9">
        <f>GETPIVOTDATA("Antal",'AED06'!$H$2,"Område",$A65,"År",B$3)/GETPIVOTDATA("Antal",FOLK1!$F$2,"Område",$A65,"År",B$3)</f>
        <v>0.43285939968404424</v>
      </c>
      <c r="C65" s="9">
        <f>GETPIVOTDATA("Antal",'AED06'!$H$2,"Område",$A65,"År",C$3)/GETPIVOTDATA("Antal",FOLK1!$F$2,"Område",$A65,"År",C$3)</f>
        <v>0.30126582278481018</v>
      </c>
      <c r="E65" s="7" t="s">
        <v>54</v>
      </c>
      <c r="F65" s="9">
        <f>GETPIVOTDATA("Antal",'AED06'!$H$2,"Område",$E65,"År",F$3)/(GETPIVOTDATA("Antal",FOLK1!$F$2,"Område",$E65,"År",F$3)-GETPIVOTDATA("Antal",RESI01!$H$2,"Område",$E65,"År",F$3))</f>
        <v>0.49637681159420288</v>
      </c>
      <c r="G65" s="9">
        <f>GETPIVOTDATA("Antal",'AED06'!$H$2,"Område",$E65,"År",G$3)/(GETPIVOTDATA("Antal",FOLK1!$F$2,"Område",$E65,"År",G$3)-GETPIVOTDATA("Antal",RESI01!$H$2,"Område",$E65,"År",G$3))</f>
        <v>0.34027005559968232</v>
      </c>
      <c r="I65" s="13">
        <f t="shared" si="0"/>
        <v>-6.3517411910158639E-2</v>
      </c>
      <c r="J65" s="13">
        <f t="shared" si="1"/>
        <v>-3.9004232814872142E-2</v>
      </c>
      <c r="L65" s="17">
        <f t="shared" si="2"/>
        <v>-0.15610675599452056</v>
      </c>
      <c r="M65" s="15">
        <f t="shared" si="3"/>
        <v>0</v>
      </c>
    </row>
    <row r="66" spans="1:13" x14ac:dyDescent="0.35">
      <c r="A66" s="7" t="s">
        <v>55</v>
      </c>
      <c r="B66" s="9">
        <f>GETPIVOTDATA("Antal",'AED06'!$H$2,"Område",$A66,"År",B$3)/GETPIVOTDATA("Antal",FOLK1!$F$2,"Område",$A66,"År",B$3)</f>
        <v>0.43834437086092715</v>
      </c>
      <c r="C66" s="9">
        <f>GETPIVOTDATA("Antal",'AED06'!$H$2,"Område",$A66,"År",C$3)/GETPIVOTDATA("Antal",FOLK1!$F$2,"Område",$A66,"År",C$3)</f>
        <v>0.34667802385008517</v>
      </c>
      <c r="E66" s="7" t="s">
        <v>55</v>
      </c>
      <c r="F66" s="9">
        <f>GETPIVOTDATA("Antal",'AED06'!$H$2,"Område",$E66,"År",F$3)/(GETPIVOTDATA("Antal",FOLK1!$F$2,"Område",$E66,"År",F$3)-GETPIVOTDATA("Antal",RESI01!$H$2,"Område",$E66,"År",F$3))</f>
        <v>0.49138827023014103</v>
      </c>
      <c r="G66" s="9">
        <f>GETPIVOTDATA("Antal",'AED06'!$H$2,"Område",$E66,"År",G$3)/(GETPIVOTDATA("Antal",FOLK1!$F$2,"Område",$E66,"År",G$3)-GETPIVOTDATA("Antal",RESI01!$H$2,"Område",$E66,"År",G$3))</f>
        <v>0.375</v>
      </c>
      <c r="I66" s="13">
        <f t="shared" si="0"/>
        <v>-5.3043899369213887E-2</v>
      </c>
      <c r="J66" s="13">
        <f t="shared" si="1"/>
        <v>-2.8321976149914829E-2</v>
      </c>
      <c r="L66" s="17">
        <f t="shared" si="2"/>
        <v>-0.11638827023014103</v>
      </c>
      <c r="M66" s="15">
        <f t="shared" si="3"/>
        <v>0</v>
      </c>
    </row>
    <row r="67" spans="1:13" x14ac:dyDescent="0.35">
      <c r="A67" s="7" t="s">
        <v>42</v>
      </c>
      <c r="B67" s="9">
        <f>GETPIVOTDATA("Antal",'AED06'!$H$2,"Område",$A67,"År",B$3)/GETPIVOTDATA("Antal",FOLK1!$F$2,"Område",$A67,"År",B$3)</f>
        <v>0.36630103595368679</v>
      </c>
      <c r="C67" s="9">
        <f>GETPIVOTDATA("Antal",'AED06'!$H$2,"Område",$A67,"År",C$3)/GETPIVOTDATA("Antal",FOLK1!$F$2,"Område",$A67,"År",C$3)</f>
        <v>0.33859456491902279</v>
      </c>
      <c r="E67" s="7" t="s">
        <v>42</v>
      </c>
      <c r="F67" s="9">
        <f>GETPIVOTDATA("Antal",'AED06'!$H$2,"Område",$E67,"År",F$3)/(GETPIVOTDATA("Antal",FOLK1!$F$2,"Område",$E67,"År",F$3)-GETPIVOTDATA("Antal",RESI01!$H$2,"Område",$E67,"År",F$3))</f>
        <v>0.41961605584642236</v>
      </c>
      <c r="G67" s="9">
        <f>GETPIVOTDATA("Antal",'AED06'!$H$2,"Område",$E67,"År",G$3)/(GETPIVOTDATA("Antal",FOLK1!$F$2,"Område",$E67,"År",G$3)-GETPIVOTDATA("Antal",RESI01!$H$2,"Område",$E67,"År",G$3))</f>
        <v>0.37243357487922707</v>
      </c>
      <c r="I67" s="13">
        <f t="shared" si="0"/>
        <v>-5.3315019892735571E-2</v>
      </c>
      <c r="J67" s="13">
        <f t="shared" si="1"/>
        <v>-3.383900996020428E-2</v>
      </c>
      <c r="L67" s="17">
        <f t="shared" si="2"/>
        <v>-4.7182480967195295E-2</v>
      </c>
      <c r="M67" s="15">
        <f t="shared" si="3"/>
        <v>0</v>
      </c>
    </row>
    <row r="68" spans="1:13" x14ac:dyDescent="0.35">
      <c r="A68" s="7" t="s">
        <v>75</v>
      </c>
      <c r="B68" s="9">
        <f>GETPIVOTDATA("Antal",'AED06'!$H$2,"Område",$A68,"År",B$3)/GETPIVOTDATA("Antal",FOLK1!$F$2,"Område",$A68,"År",B$3)</f>
        <v>0.42941860465116283</v>
      </c>
      <c r="C68" s="9">
        <f>GETPIVOTDATA("Antal",'AED06'!$H$2,"Område",$A68,"År",C$3)/GETPIVOTDATA("Antal",FOLK1!$F$2,"Område",$A68,"År",C$3)</f>
        <v>0.26489459211732358</v>
      </c>
      <c r="E68" s="7" t="s">
        <v>75</v>
      </c>
      <c r="F68" s="9">
        <f>GETPIVOTDATA("Antal",'AED06'!$H$2,"Område",$E68,"År",F$3)/(GETPIVOTDATA("Antal",FOLK1!$F$2,"Område",$E68,"År",F$3)-GETPIVOTDATA("Antal",RESI01!$H$2,"Område",$E68,"År",F$3))</f>
        <v>0.49972936400541274</v>
      </c>
      <c r="G68" s="9">
        <f>GETPIVOTDATA("Antal",'AED06'!$H$2,"Område",$E68,"År",G$3)/(GETPIVOTDATA("Antal",FOLK1!$F$2,"Område",$E68,"År",G$3)-GETPIVOTDATA("Antal",RESI01!$H$2,"Område",$E68,"År",G$3))</f>
        <v>0.29369918699186992</v>
      </c>
      <c r="I68" s="13">
        <f t="shared" si="0"/>
        <v>-7.0310759354249908E-2</v>
      </c>
      <c r="J68" s="13">
        <f t="shared" si="1"/>
        <v>-2.8804594874546341E-2</v>
      </c>
      <c r="L68" s="17">
        <f t="shared" si="2"/>
        <v>-0.20603017701354281</v>
      </c>
      <c r="M68" s="15">
        <f t="shared" si="3"/>
        <v>1</v>
      </c>
    </row>
    <row r="69" spans="1:13" x14ac:dyDescent="0.35">
      <c r="A69" s="7" t="s">
        <v>56</v>
      </c>
      <c r="B69" s="9">
        <f>GETPIVOTDATA("Antal",'AED06'!$H$2,"Område",$A69,"År",B$3)/GETPIVOTDATA("Antal",FOLK1!$F$2,"Område",$A69,"År",B$3)</f>
        <v>0.43495934959349591</v>
      </c>
      <c r="C69" s="9">
        <f>GETPIVOTDATA("Antal",'AED06'!$H$2,"Område",$A69,"År",C$3)/GETPIVOTDATA("Antal",FOLK1!$F$2,"Område",$A69,"År",C$3)</f>
        <v>0.32377587702987481</v>
      </c>
      <c r="E69" s="7" t="s">
        <v>56</v>
      </c>
      <c r="F69" s="9">
        <f>GETPIVOTDATA("Antal",'AED06'!$H$2,"Område",$E69,"År",F$3)/(GETPIVOTDATA("Antal",FOLK1!$F$2,"Område",$E69,"År",F$3)-GETPIVOTDATA("Antal",RESI01!$H$2,"Område",$E69,"År",F$3))</f>
        <v>0.48920701543996403</v>
      </c>
      <c r="G69" s="9">
        <f>GETPIVOTDATA("Antal",'AED06'!$H$2,"Område",$E69,"År",G$3)/(GETPIVOTDATA("Antal",FOLK1!$F$2,"Område",$E69,"År",G$3)-GETPIVOTDATA("Antal",RESI01!$H$2,"Område",$E69,"År",G$3))</f>
        <v>0.36418014500836587</v>
      </c>
      <c r="I69" s="13">
        <f t="shared" si="0"/>
        <v>-5.4247665846468118E-2</v>
      </c>
      <c r="J69" s="13">
        <f t="shared" si="1"/>
        <v>-4.040426797849106E-2</v>
      </c>
      <c r="L69" s="17">
        <f t="shared" si="2"/>
        <v>-0.12502687043159816</v>
      </c>
      <c r="M69" s="15">
        <f t="shared" si="3"/>
        <v>0</v>
      </c>
    </row>
    <row r="70" spans="1:13" x14ac:dyDescent="0.35">
      <c r="A70" s="7" t="s">
        <v>43</v>
      </c>
      <c r="B70" s="9">
        <f>GETPIVOTDATA("Antal",'AED06'!$H$2,"Område",$A70,"År",B$3)/GETPIVOTDATA("Antal",FOLK1!$F$2,"Område",$A70,"År",B$3)</f>
        <v>0.42262195121951213</v>
      </c>
      <c r="C70" s="9">
        <f>GETPIVOTDATA("Antal",'AED06'!$H$2,"Område",$A70,"År",C$3)/GETPIVOTDATA("Antal",FOLK1!$F$2,"Område",$A70,"År",C$3)</f>
        <v>0.30341151385927506</v>
      </c>
      <c r="E70" s="7" t="s">
        <v>43</v>
      </c>
      <c r="F70" s="9">
        <f>GETPIVOTDATA("Antal",'AED06'!$H$2,"Område",$E70,"År",F$3)/(GETPIVOTDATA("Antal",FOLK1!$F$2,"Område",$E70,"År",F$3)-GETPIVOTDATA("Antal",RESI01!$H$2,"Område",$E70,"År",F$3))</f>
        <v>0.47866022099447508</v>
      </c>
      <c r="G70" s="9">
        <f>GETPIVOTDATA("Antal",'AED06'!$H$2,"Område",$E70,"År",G$3)/(GETPIVOTDATA("Antal",FOLK1!$F$2,"Område",$E70,"År",G$3)-GETPIVOTDATA("Antal",RESI01!$H$2,"Område",$E70,"År",G$3))</f>
        <v>0.33364595545134823</v>
      </c>
      <c r="I70" s="13">
        <f t="shared" si="0"/>
        <v>-5.6038269774962957E-2</v>
      </c>
      <c r="J70" s="13">
        <f t="shared" si="1"/>
        <v>-3.0234441592073169E-2</v>
      </c>
      <c r="L70" s="17">
        <f t="shared" si="2"/>
        <v>-0.14501426554312685</v>
      </c>
      <c r="M70" s="15">
        <f t="shared" si="3"/>
        <v>0</v>
      </c>
    </row>
    <row r="71" spans="1:13" x14ac:dyDescent="0.35">
      <c r="A71" s="7" t="s">
        <v>76</v>
      </c>
      <c r="B71" s="9">
        <f>GETPIVOTDATA("Antal",'AED06'!$H$2,"Område",$A71,"År",B$3)/GETPIVOTDATA("Antal",FOLK1!$F$2,"Område",$A71,"År",B$3)</f>
        <v>0</v>
      </c>
      <c r="C71" s="9">
        <f>GETPIVOTDATA("Antal",'AED06'!$H$2,"Område",$A71,"År",C$3)/GETPIVOTDATA("Antal",FOLK1!$F$2,"Område",$A71,"År",C$3)</f>
        <v>0.22828467153284671</v>
      </c>
      <c r="E71" s="7" t="s">
        <v>76</v>
      </c>
      <c r="F71" s="9">
        <f>GETPIVOTDATA("Antal",'AED06'!$H$2,"Område",$E71,"År",F$3)/(GETPIVOTDATA("Antal",FOLK1!$F$2,"Område",$E71,"År",F$3)-GETPIVOTDATA("Antal",RESI01!$H$2,"Område",$E71,"År",F$3))</f>
        <v>0</v>
      </c>
      <c r="G71" s="9">
        <f>GETPIVOTDATA("Antal",'AED06'!$H$2,"Område",$E71,"År",G$3)/(GETPIVOTDATA("Antal",FOLK1!$F$2,"Område",$E71,"År",G$3)-GETPIVOTDATA("Antal",RESI01!$H$2,"Område",$E71,"År",G$3))</f>
        <v>0.2747186384847653</v>
      </c>
      <c r="I71" s="13">
        <f t="shared" ref="I71:I103" si="4">B71-F71</f>
        <v>0</v>
      </c>
      <c r="J71" s="13">
        <f t="shared" ref="J71:J103" si="5">C71-G71</f>
        <v>-4.6433966951918593E-2</v>
      </c>
      <c r="L71" s="17">
        <f t="shared" ref="L71:L103" si="6">G71-F71</f>
        <v>0.2747186384847653</v>
      </c>
      <c r="M71" s="15">
        <f t="shared" ref="M71:M103" si="7">IF(L71&lt;-20%,1,0)</f>
        <v>0</v>
      </c>
    </row>
    <row r="72" spans="1:13" x14ac:dyDescent="0.35">
      <c r="A72" s="7" t="s">
        <v>97</v>
      </c>
      <c r="B72" s="9">
        <f>GETPIVOTDATA("Antal",'AED06'!$H$2,"Område",$A72,"År",B$3)/GETPIVOTDATA("Antal",FOLK1!$F$2,"Område",$A72,"År",B$3)</f>
        <v>0.43423271500843169</v>
      </c>
      <c r="C72" s="9">
        <f>GETPIVOTDATA("Antal",'AED06'!$H$2,"Område",$A72,"År",C$3)/GETPIVOTDATA("Antal",FOLK1!$F$2,"Område",$A72,"År",C$3)</f>
        <v>0.31454272863568211</v>
      </c>
      <c r="E72" s="7" t="s">
        <v>97</v>
      </c>
      <c r="F72" s="9">
        <f>GETPIVOTDATA("Antal",'AED06'!$H$2,"Område",$E72,"År",F$3)/(GETPIVOTDATA("Antal",FOLK1!$F$2,"Område",$E72,"År",F$3)-GETPIVOTDATA("Antal",RESI01!$H$2,"Område",$E72,"År",F$3))</f>
        <v>0.53257497414684596</v>
      </c>
      <c r="G72" s="9">
        <f>GETPIVOTDATA("Antal",'AED06'!$H$2,"Område",$E72,"År",G$3)/(GETPIVOTDATA("Antal",FOLK1!$F$2,"Område",$E72,"År",G$3)-GETPIVOTDATA("Antal",RESI01!$H$2,"Område",$E72,"År",G$3))</f>
        <v>0.34937552039966691</v>
      </c>
      <c r="I72" s="13">
        <f t="shared" si="4"/>
        <v>-9.8342259138414267E-2</v>
      </c>
      <c r="J72" s="13">
        <f t="shared" si="5"/>
        <v>-3.4832791763984794E-2</v>
      </c>
      <c r="L72" s="17">
        <f t="shared" si="6"/>
        <v>-0.18319945374717905</v>
      </c>
      <c r="M72" s="15">
        <f t="shared" si="7"/>
        <v>0</v>
      </c>
    </row>
    <row r="73" spans="1:13" x14ac:dyDescent="0.35">
      <c r="A73" s="7" t="s">
        <v>86</v>
      </c>
      <c r="B73" s="9">
        <f>GETPIVOTDATA("Antal",'AED06'!$H$2,"Område",$A73,"År",B$3)/GETPIVOTDATA("Antal",FOLK1!$F$2,"Område",$A73,"År",B$3)</f>
        <v>0.40567260940032418</v>
      </c>
      <c r="C73" s="9">
        <f>GETPIVOTDATA("Antal",'AED06'!$H$2,"Område",$A73,"År",C$3)/GETPIVOTDATA("Antal",FOLK1!$F$2,"Område",$A73,"År",C$3)</f>
        <v>0.28007404914170309</v>
      </c>
      <c r="E73" s="7" t="s">
        <v>86</v>
      </c>
      <c r="F73" s="9">
        <f>GETPIVOTDATA("Antal",'AED06'!$H$2,"Område",$E73,"År",F$3)/(GETPIVOTDATA("Antal",FOLK1!$F$2,"Område",$E73,"År",F$3)-GETPIVOTDATA("Antal",RESI01!$H$2,"Område",$E73,"År",F$3))</f>
        <v>0.48910600879335614</v>
      </c>
      <c r="G73" s="9">
        <f>GETPIVOTDATA("Antal",'AED06'!$H$2,"Område",$E73,"År",G$3)/(GETPIVOTDATA("Antal",FOLK1!$F$2,"Område",$E73,"År",G$3)-GETPIVOTDATA("Antal",RESI01!$H$2,"Område",$E73,"År",G$3))</f>
        <v>0.31199850018747655</v>
      </c>
      <c r="I73" s="13">
        <f t="shared" si="4"/>
        <v>-8.343339939303196E-2</v>
      </c>
      <c r="J73" s="13">
        <f t="shared" si="5"/>
        <v>-3.1924451045773461E-2</v>
      </c>
      <c r="L73" s="17">
        <f t="shared" si="6"/>
        <v>-0.17710750860587959</v>
      </c>
      <c r="M73" s="15">
        <f t="shared" si="7"/>
        <v>0</v>
      </c>
    </row>
    <row r="74" spans="1:13" x14ac:dyDescent="0.35">
      <c r="A74" s="7" t="s">
        <v>44</v>
      </c>
      <c r="B74" s="9">
        <f>GETPIVOTDATA("Antal",'AED06'!$H$2,"Område",$A74,"År",B$3)/GETPIVOTDATA("Antal",FOLK1!$F$2,"Område",$A74,"År",B$3)</f>
        <v>0.41487532244196046</v>
      </c>
      <c r="C74" s="9">
        <f>GETPIVOTDATA("Antal",'AED06'!$H$2,"Område",$A74,"År",C$3)/GETPIVOTDATA("Antal",FOLK1!$F$2,"Område",$A74,"År",C$3)</f>
        <v>0.32518684603886394</v>
      </c>
      <c r="E74" s="7" t="s">
        <v>44</v>
      </c>
      <c r="F74" s="9">
        <f>GETPIVOTDATA("Antal",'AED06'!$H$2,"Område",$E74,"År",F$3)/(GETPIVOTDATA("Antal",FOLK1!$F$2,"Område",$E74,"År",F$3)-GETPIVOTDATA("Antal",RESI01!$H$2,"Område",$E74,"År",F$3))</f>
        <v>0.46981499513145081</v>
      </c>
      <c r="G74" s="9">
        <f>GETPIVOTDATA("Antal",'AED06'!$H$2,"Område",$E74,"År",G$3)/(GETPIVOTDATA("Antal",FOLK1!$F$2,"Område",$E74,"År",G$3)-GETPIVOTDATA("Antal",RESI01!$H$2,"Område",$E74,"År",G$3))</f>
        <v>0.36107883817427383</v>
      </c>
      <c r="I74" s="13">
        <f t="shared" si="4"/>
        <v>-5.4939672689490349E-2</v>
      </c>
      <c r="J74" s="13">
        <f t="shared" si="5"/>
        <v>-3.5891992135409889E-2</v>
      </c>
      <c r="L74" s="17">
        <f t="shared" si="6"/>
        <v>-0.10873615695717698</v>
      </c>
      <c r="M74" s="15">
        <f t="shared" si="7"/>
        <v>0</v>
      </c>
    </row>
    <row r="75" spans="1:13" x14ac:dyDescent="0.35">
      <c r="A75" s="7" t="s">
        <v>35</v>
      </c>
      <c r="B75" s="9">
        <f>GETPIVOTDATA("Antal",'AED06'!$H$2,"Område",$A75,"År",B$3)/GETPIVOTDATA("Antal",FOLK1!$F$2,"Område",$A75,"År",B$3)</f>
        <v>0.42598056854983807</v>
      </c>
      <c r="C75" s="9">
        <f>GETPIVOTDATA("Antal",'AED06'!$H$2,"Område",$A75,"År",C$3)/GETPIVOTDATA("Antal",FOLK1!$F$2,"Område",$A75,"År",C$3)</f>
        <v>0.31119934282584882</v>
      </c>
      <c r="E75" s="7" t="s">
        <v>35</v>
      </c>
      <c r="F75" s="9">
        <f>GETPIVOTDATA("Antal",'AED06'!$H$2,"Område",$E75,"År",F$3)/(GETPIVOTDATA("Antal",FOLK1!$F$2,"Område",$E75,"År",F$3)-GETPIVOTDATA("Antal",RESI01!$H$2,"Område",$E75,"År",F$3))</f>
        <v>0.47637826961770624</v>
      </c>
      <c r="G75" s="9">
        <f>GETPIVOTDATA("Antal",'AED06'!$H$2,"Område",$E75,"År",G$3)/(GETPIVOTDATA("Antal",FOLK1!$F$2,"Område",$E75,"År",G$3)-GETPIVOTDATA("Antal",RESI01!$H$2,"Område",$E75,"År",G$3))</f>
        <v>0.34335347432024171</v>
      </c>
      <c r="I75" s="13">
        <f t="shared" si="4"/>
        <v>-5.0397701067868172E-2</v>
      </c>
      <c r="J75" s="13">
        <f t="shared" si="5"/>
        <v>-3.215413149439289E-2</v>
      </c>
      <c r="L75" s="17">
        <f t="shared" si="6"/>
        <v>-0.13302479529746453</v>
      </c>
      <c r="M75" s="15">
        <f t="shared" si="7"/>
        <v>0</v>
      </c>
    </row>
    <row r="76" spans="1:13" x14ac:dyDescent="0.35">
      <c r="A76" s="7" t="s">
        <v>30</v>
      </c>
      <c r="B76" s="9">
        <f>GETPIVOTDATA("Antal",'AED06'!$H$2,"Område",$A76,"År",B$3)/GETPIVOTDATA("Antal",FOLK1!$F$2,"Område",$A76,"År",B$3)</f>
        <v>0.40725521669341891</v>
      </c>
      <c r="C76" s="9">
        <f>GETPIVOTDATA("Antal",'AED06'!$H$2,"Område",$A76,"År",C$3)/GETPIVOTDATA("Antal",FOLK1!$F$2,"Område",$A76,"År",C$3)</f>
        <v>0.29094922737306844</v>
      </c>
      <c r="E76" s="7" t="s">
        <v>30</v>
      </c>
      <c r="F76" s="9">
        <f>GETPIVOTDATA("Antal",'AED06'!$H$2,"Område",$E76,"År",F$3)/(GETPIVOTDATA("Antal",FOLK1!$F$2,"Område",$E76,"År",F$3)-GETPIVOTDATA("Antal",RESI01!$H$2,"Område",$E76,"År",F$3))</f>
        <v>0.45583902263744158</v>
      </c>
      <c r="G76" s="9">
        <f>GETPIVOTDATA("Antal",'AED06'!$H$2,"Område",$E76,"År",G$3)/(GETPIVOTDATA("Antal",FOLK1!$F$2,"Område",$E76,"År",G$3)-GETPIVOTDATA("Antal",RESI01!$H$2,"Område",$E76,"År",G$3))</f>
        <v>0.32765692977004351</v>
      </c>
      <c r="I76" s="13">
        <f t="shared" si="4"/>
        <v>-4.8583805944022673E-2</v>
      </c>
      <c r="J76" s="13">
        <f t="shared" si="5"/>
        <v>-3.6707702396975073E-2</v>
      </c>
      <c r="L76" s="17">
        <f t="shared" si="6"/>
        <v>-0.12818209286739807</v>
      </c>
      <c r="M76" s="15">
        <f t="shared" si="7"/>
        <v>0</v>
      </c>
    </row>
    <row r="77" spans="1:13" x14ac:dyDescent="0.35">
      <c r="A77" s="7" t="s">
        <v>18</v>
      </c>
      <c r="B77" s="9">
        <f>GETPIVOTDATA("Antal",'AED06'!$H$2,"Område",$A77,"År",B$3)/GETPIVOTDATA("Antal",FOLK1!$F$2,"Område",$A77,"År",B$3)</f>
        <v>0.38933189655172407</v>
      </c>
      <c r="C77" s="9">
        <f>GETPIVOTDATA("Antal",'AED06'!$H$2,"Område",$A77,"År",C$3)/GETPIVOTDATA("Antal",FOLK1!$F$2,"Område",$A77,"År",C$3)</f>
        <v>0.31135161135161132</v>
      </c>
      <c r="E77" s="7" t="s">
        <v>18</v>
      </c>
      <c r="F77" s="9">
        <f>GETPIVOTDATA("Antal",'AED06'!$H$2,"Område",$E77,"År",F$3)/(GETPIVOTDATA("Antal",FOLK1!$F$2,"Område",$E77,"År",F$3)-GETPIVOTDATA("Antal",RESI01!$H$2,"Område",$E77,"År",F$3))</f>
        <v>0.43140298507462682</v>
      </c>
      <c r="G77" s="9">
        <f>GETPIVOTDATA("Antal",'AED06'!$H$2,"Område",$E77,"År",G$3)/(GETPIVOTDATA("Antal",FOLK1!$F$2,"Område",$E77,"År",G$3)-GETPIVOTDATA("Antal",RESI01!$H$2,"Område",$E77,"År",G$3))</f>
        <v>0.34104320337197047</v>
      </c>
      <c r="I77" s="13">
        <f t="shared" si="4"/>
        <v>-4.2071088522902755E-2</v>
      </c>
      <c r="J77" s="13">
        <f t="shared" si="5"/>
        <v>-2.9691592020359148E-2</v>
      </c>
      <c r="L77" s="17">
        <f t="shared" si="6"/>
        <v>-9.035978170265635E-2</v>
      </c>
      <c r="M77" s="15">
        <f t="shared" si="7"/>
        <v>0</v>
      </c>
    </row>
    <row r="78" spans="1:13" x14ac:dyDescent="0.35">
      <c r="A78" s="7" t="s">
        <v>77</v>
      </c>
      <c r="B78" s="9">
        <f>GETPIVOTDATA("Antal",'AED06'!$H$2,"Område",$A78,"År",B$3)/GETPIVOTDATA("Antal",FOLK1!$F$2,"Område",$A78,"År",B$3)</f>
        <v>0</v>
      </c>
      <c r="C78" s="9">
        <f>GETPIVOTDATA("Antal",'AED06'!$H$2,"Område",$A78,"År",C$3)/GETPIVOTDATA("Antal",FOLK1!$F$2,"Område",$A78,"År",C$3)</f>
        <v>0.49847094801223241</v>
      </c>
      <c r="E78" s="7" t="s">
        <v>77</v>
      </c>
      <c r="F78" s="9">
        <f>GETPIVOTDATA("Antal",'AED06'!$H$2,"Område",$E78,"År",F$3)/(GETPIVOTDATA("Antal",FOLK1!$F$2,"Område",$E78,"År",F$3)-GETPIVOTDATA("Antal",RESI01!$H$2,"Område",$E78,"År",F$3))</f>
        <v>0</v>
      </c>
      <c r="G78" s="9">
        <f>GETPIVOTDATA("Antal",'AED06'!$H$2,"Område",$E78,"År",G$3)/(GETPIVOTDATA("Antal",FOLK1!$F$2,"Område",$E78,"År",G$3)-GETPIVOTDATA("Antal",RESI01!$H$2,"Område",$E78,"År",G$3))</f>
        <v>0.5415282392026578</v>
      </c>
      <c r="I78" s="13">
        <f t="shared" si="4"/>
        <v>0</v>
      </c>
      <c r="J78" s="13">
        <f t="shared" si="5"/>
        <v>-4.3057291190425395E-2</v>
      </c>
      <c r="L78" s="17">
        <f t="shared" si="6"/>
        <v>0.5415282392026578</v>
      </c>
      <c r="M78" s="15">
        <f t="shared" si="7"/>
        <v>0</v>
      </c>
    </row>
    <row r="79" spans="1:13" x14ac:dyDescent="0.35">
      <c r="A79" s="7" t="s">
        <v>78</v>
      </c>
      <c r="B79" s="9">
        <f>GETPIVOTDATA("Antal",'AED06'!$H$2,"Område",$A79,"År",B$3)/GETPIVOTDATA("Antal",FOLK1!$F$2,"Område",$A79,"År",B$3)</f>
        <v>0.40220318237454106</v>
      </c>
      <c r="C79" s="9">
        <f>GETPIVOTDATA("Antal",'AED06'!$H$2,"Område",$A79,"År",C$3)/GETPIVOTDATA("Antal",FOLK1!$F$2,"Område",$A79,"År",C$3)</f>
        <v>0.27713064386855463</v>
      </c>
      <c r="E79" s="7" t="s">
        <v>78</v>
      </c>
      <c r="F79" s="9">
        <f>GETPIVOTDATA("Antal",'AED06'!$H$2,"Område",$E79,"År",F$3)/(GETPIVOTDATA("Antal",FOLK1!$F$2,"Område",$E79,"År",F$3)-GETPIVOTDATA("Antal",RESI01!$H$2,"Område",$E79,"År",F$3))</f>
        <v>0.48359087564385583</v>
      </c>
      <c r="G79" s="9">
        <f>GETPIVOTDATA("Antal",'AED06'!$H$2,"Område",$E79,"År",G$3)/(GETPIVOTDATA("Antal",FOLK1!$F$2,"Område",$E79,"År",G$3)-GETPIVOTDATA("Antal",RESI01!$H$2,"Område",$E79,"År",G$3))</f>
        <v>0.31234567901234567</v>
      </c>
      <c r="I79" s="13">
        <f t="shared" si="4"/>
        <v>-8.1387693269314776E-2</v>
      </c>
      <c r="J79" s="13">
        <f t="shared" si="5"/>
        <v>-3.521503514379104E-2</v>
      </c>
      <c r="L79" s="17">
        <f t="shared" si="6"/>
        <v>-0.17124519663151017</v>
      </c>
      <c r="M79" s="15">
        <f t="shared" si="7"/>
        <v>0</v>
      </c>
    </row>
    <row r="80" spans="1:13" x14ac:dyDescent="0.35">
      <c r="A80" s="7" t="s">
        <v>79</v>
      </c>
      <c r="B80" s="9">
        <f>GETPIVOTDATA("Antal",'AED06'!$H$2,"Område",$A80,"År",B$3)/GETPIVOTDATA("Antal",FOLK1!$F$2,"Område",$A80,"År",B$3)</f>
        <v>0.40257214554579679</v>
      </c>
      <c r="C80" s="9">
        <f>GETPIVOTDATA("Antal",'AED06'!$H$2,"Område",$A80,"År",C$3)/GETPIVOTDATA("Antal",FOLK1!$F$2,"Område",$A80,"År",C$3)</f>
        <v>0.29014435042309611</v>
      </c>
      <c r="E80" s="7" t="s">
        <v>79</v>
      </c>
      <c r="F80" s="9">
        <f>GETPIVOTDATA("Antal",'AED06'!$H$2,"Område",$E80,"År",F$3)/(GETPIVOTDATA("Antal",FOLK1!$F$2,"Område",$E80,"År",F$3)-GETPIVOTDATA("Antal",RESI01!$H$2,"Område",$E80,"År",F$3))</f>
        <v>0.49285714285714288</v>
      </c>
      <c r="G80" s="9">
        <f>GETPIVOTDATA("Antal",'AED06'!$H$2,"Område",$E80,"År",G$3)/(GETPIVOTDATA("Antal",FOLK1!$F$2,"Område",$E80,"År",G$3)-GETPIVOTDATA("Antal",RESI01!$H$2,"Område",$E80,"År",G$3))</f>
        <v>0.3300679501698755</v>
      </c>
      <c r="I80" s="13">
        <f t="shared" si="4"/>
        <v>-9.0284997311346094E-2</v>
      </c>
      <c r="J80" s="13">
        <f t="shared" si="5"/>
        <v>-3.9923599746779392E-2</v>
      </c>
      <c r="L80" s="17">
        <f t="shared" si="6"/>
        <v>-0.16278919268726738</v>
      </c>
      <c r="M80" s="15">
        <f t="shared" si="7"/>
        <v>0</v>
      </c>
    </row>
    <row r="81" spans="1:13" x14ac:dyDescent="0.35">
      <c r="A81" s="7" t="s">
        <v>87</v>
      </c>
      <c r="B81" s="9">
        <f>GETPIVOTDATA("Antal",'AED06'!$H$2,"Område",$A81,"År",B$3)/GETPIVOTDATA("Antal",FOLK1!$F$2,"Område",$A81,"År",B$3)</f>
        <v>0.3661334552102376</v>
      </c>
      <c r="C81" s="9">
        <f>GETPIVOTDATA("Antal",'AED06'!$H$2,"Område",$A81,"År",C$3)/GETPIVOTDATA("Antal",FOLK1!$F$2,"Område",$A81,"År",C$3)</f>
        <v>0.30075366917889729</v>
      </c>
      <c r="E81" s="7" t="s">
        <v>87</v>
      </c>
      <c r="F81" s="9">
        <f>GETPIVOTDATA("Antal",'AED06'!$H$2,"Område",$E81,"År",F$3)/(GETPIVOTDATA("Antal",FOLK1!$F$2,"Område",$E81,"År",F$3)-GETPIVOTDATA("Antal",RESI01!$H$2,"Område",$E81,"År",F$3))</f>
        <v>0.44210816777041939</v>
      </c>
      <c r="G81" s="9">
        <f>GETPIVOTDATA("Antal",'AED06'!$H$2,"Område",$E81,"År",G$3)/(GETPIVOTDATA("Antal",FOLK1!$F$2,"Område",$E81,"År",G$3)-GETPIVOTDATA("Antal",RESI01!$H$2,"Område",$E81,"År",G$3))</f>
        <v>0.34479308776716694</v>
      </c>
      <c r="I81" s="13">
        <f t="shared" si="4"/>
        <v>-7.597471256018179E-2</v>
      </c>
      <c r="J81" s="13">
        <f t="shared" si="5"/>
        <v>-4.4039418588269652E-2</v>
      </c>
      <c r="L81" s="17">
        <f t="shared" si="6"/>
        <v>-9.7315080003252452E-2</v>
      </c>
      <c r="M81" s="15">
        <f t="shared" si="7"/>
        <v>0</v>
      </c>
    </row>
    <row r="82" spans="1:13" x14ac:dyDescent="0.35">
      <c r="A82" s="7" t="s">
        <v>45</v>
      </c>
      <c r="B82" s="9">
        <f>GETPIVOTDATA("Antal",'AED06'!$H$2,"Område",$A82,"År",B$3)/GETPIVOTDATA("Antal",FOLK1!$F$2,"Område",$A82,"År",B$3)</f>
        <v>0.45834614202274826</v>
      </c>
      <c r="C82" s="9">
        <f>GETPIVOTDATA("Antal",'AED06'!$H$2,"Område",$A82,"År",C$3)/GETPIVOTDATA("Antal",FOLK1!$F$2,"Område",$A82,"År",C$3)</f>
        <v>0.32514840798704803</v>
      </c>
      <c r="E82" s="7" t="s">
        <v>45</v>
      </c>
      <c r="F82" s="9">
        <f>GETPIVOTDATA("Antal",'AED06'!$H$2,"Område",$E82,"År",F$3)/(GETPIVOTDATA("Antal",FOLK1!$F$2,"Område",$E82,"År",F$3)-GETPIVOTDATA("Antal",RESI01!$H$2,"Område",$E82,"År",F$3))</f>
        <v>0.51716961498439129</v>
      </c>
      <c r="G82" s="9">
        <f>GETPIVOTDATA("Antal",'AED06'!$H$2,"Område",$E82,"År",G$3)/(GETPIVOTDATA("Antal",FOLK1!$F$2,"Område",$E82,"År",G$3)-GETPIVOTDATA("Antal",RESI01!$H$2,"Område",$E82,"År",G$3))</f>
        <v>0.35820451843043993</v>
      </c>
      <c r="I82" s="13">
        <f t="shared" si="4"/>
        <v>-5.8823472961643031E-2</v>
      </c>
      <c r="J82" s="13">
        <f t="shared" si="5"/>
        <v>-3.3056110443391906E-2</v>
      </c>
      <c r="L82" s="17">
        <f t="shared" si="6"/>
        <v>-0.15896509655395136</v>
      </c>
      <c r="M82" s="15">
        <f t="shared" si="7"/>
        <v>0</v>
      </c>
    </row>
    <row r="83" spans="1:13" x14ac:dyDescent="0.35">
      <c r="A83" s="7" t="s">
        <v>36</v>
      </c>
      <c r="B83" s="9">
        <f>GETPIVOTDATA("Antal",'AED06'!$H$2,"Område",$A83,"År",B$3)/GETPIVOTDATA("Antal",FOLK1!$F$2,"Område",$A83,"År",B$3)</f>
        <v>0.48265306122448981</v>
      </c>
      <c r="C83" s="9">
        <f>GETPIVOTDATA("Antal",'AED06'!$H$2,"Område",$A83,"År",C$3)/GETPIVOTDATA("Antal",FOLK1!$F$2,"Område",$A83,"År",C$3)</f>
        <v>0.28601108033241002</v>
      </c>
      <c r="E83" s="7" t="s">
        <v>36</v>
      </c>
      <c r="F83" s="9">
        <f>GETPIVOTDATA("Antal",'AED06'!$H$2,"Område",$E83,"År",F$3)/(GETPIVOTDATA("Antal",FOLK1!$F$2,"Område",$E83,"År",F$3)-GETPIVOTDATA("Antal",RESI01!$H$2,"Område",$E83,"År",F$3))</f>
        <v>0.53146067415730336</v>
      </c>
      <c r="G83" s="9">
        <f>GETPIVOTDATA("Antal",'AED06'!$H$2,"Område",$E83,"År",G$3)/(GETPIVOTDATA("Antal",FOLK1!$F$2,"Område",$E83,"År",G$3)-GETPIVOTDATA("Antal",RESI01!$H$2,"Område",$E83,"År",G$3))</f>
        <v>0.32215288611544468</v>
      </c>
      <c r="I83" s="13">
        <f t="shared" si="4"/>
        <v>-4.8807612932813549E-2</v>
      </c>
      <c r="J83" s="13">
        <f t="shared" si="5"/>
        <v>-3.6141805783034664E-2</v>
      </c>
      <c r="L83" s="17">
        <f t="shared" si="6"/>
        <v>-0.20930778804185868</v>
      </c>
      <c r="M83" s="15">
        <f t="shared" si="7"/>
        <v>1</v>
      </c>
    </row>
    <row r="84" spans="1:13" x14ac:dyDescent="0.35">
      <c r="A84" s="7" t="s">
        <v>46</v>
      </c>
      <c r="B84" s="9">
        <f>GETPIVOTDATA("Antal",'AED06'!$H$2,"Område",$A84,"År",B$3)/GETPIVOTDATA("Antal",FOLK1!$F$2,"Område",$A84,"År",B$3)</f>
        <v>0.41988906497622819</v>
      </c>
      <c r="C84" s="9">
        <f>GETPIVOTDATA("Antal",'AED06'!$H$2,"Område",$A84,"År",C$3)/GETPIVOTDATA("Antal",FOLK1!$F$2,"Område",$A84,"År",C$3)</f>
        <v>0.32329588014981275</v>
      </c>
      <c r="E84" s="7" t="s">
        <v>46</v>
      </c>
      <c r="F84" s="9">
        <f>GETPIVOTDATA("Antal",'AED06'!$H$2,"Område",$E84,"År",F$3)/(GETPIVOTDATA("Antal",FOLK1!$F$2,"Område",$E84,"År",F$3)-GETPIVOTDATA("Antal",RESI01!$H$2,"Område",$E84,"År",F$3))</f>
        <v>0.47060390763765542</v>
      </c>
      <c r="G84" s="9">
        <f>GETPIVOTDATA("Antal",'AED06'!$H$2,"Område",$E84,"År",G$3)/(GETPIVOTDATA("Antal",FOLK1!$F$2,"Område",$E84,"År",G$3)-GETPIVOTDATA("Antal",RESI01!$H$2,"Område",$E84,"År",G$3))</f>
        <v>0.35758077879038941</v>
      </c>
      <c r="I84" s="13">
        <f t="shared" si="4"/>
        <v>-5.0714842661427229E-2</v>
      </c>
      <c r="J84" s="13">
        <f t="shared" si="5"/>
        <v>-3.4284898640576655E-2</v>
      </c>
      <c r="L84" s="17">
        <f t="shared" si="6"/>
        <v>-0.11302312884726601</v>
      </c>
      <c r="M84" s="15">
        <f t="shared" si="7"/>
        <v>0</v>
      </c>
    </row>
    <row r="85" spans="1:13" x14ac:dyDescent="0.35">
      <c r="A85" s="7" t="s">
        <v>47</v>
      </c>
      <c r="B85" s="9">
        <f>GETPIVOTDATA("Antal",'AED06'!$H$2,"Område",$A85,"År",B$3)/GETPIVOTDATA("Antal",FOLK1!$F$2,"Område",$A85,"År",B$3)</f>
        <v>0.4012614678899083</v>
      </c>
      <c r="C85" s="9">
        <f>GETPIVOTDATA("Antal",'AED06'!$H$2,"Område",$A85,"År",C$3)/GETPIVOTDATA("Antal",FOLK1!$F$2,"Område",$A85,"År",C$3)</f>
        <v>0.25936651583710407</v>
      </c>
      <c r="E85" s="7" t="s">
        <v>47</v>
      </c>
      <c r="F85" s="9">
        <f>GETPIVOTDATA("Antal",'AED06'!$H$2,"Område",$E85,"År",F$3)/(GETPIVOTDATA("Antal",FOLK1!$F$2,"Område",$E85,"År",F$3)-GETPIVOTDATA("Antal",RESI01!$H$2,"Område",$E85,"År",F$3))</f>
        <v>0.46344370860927159</v>
      </c>
      <c r="G85" s="9">
        <f>GETPIVOTDATA("Antal",'AED06'!$H$2,"Område",$E85,"År",G$3)/(GETPIVOTDATA("Antal",FOLK1!$F$2,"Område",$E85,"År",G$3)-GETPIVOTDATA("Antal",RESI01!$H$2,"Område",$E85,"År",G$3))</f>
        <v>0.28602794411177646</v>
      </c>
      <c r="I85" s="13">
        <f t="shared" si="4"/>
        <v>-6.2182240719363291E-2</v>
      </c>
      <c r="J85" s="13">
        <f t="shared" si="5"/>
        <v>-2.6661428274672383E-2</v>
      </c>
      <c r="L85" s="17">
        <f t="shared" si="6"/>
        <v>-0.17741576449749513</v>
      </c>
      <c r="M85" s="15">
        <f t="shared" si="7"/>
        <v>0</v>
      </c>
    </row>
    <row r="86" spans="1:13" x14ac:dyDescent="0.35">
      <c r="A86" s="7" t="s">
        <v>88</v>
      </c>
      <c r="B86" s="9">
        <f>GETPIVOTDATA("Antal",'AED06'!$H$2,"Område",$A86,"År",B$3)/GETPIVOTDATA("Antal",FOLK1!$F$2,"Område",$A86,"År",B$3)</f>
        <v>0.36853448275862066</v>
      </c>
      <c r="C86" s="9">
        <f>GETPIVOTDATA("Antal",'AED06'!$H$2,"Område",$A86,"År",C$3)/GETPIVOTDATA("Antal",FOLK1!$F$2,"Område",$A86,"År",C$3)</f>
        <v>0.34777475022706628</v>
      </c>
      <c r="E86" s="7" t="s">
        <v>88</v>
      </c>
      <c r="F86" s="9">
        <f>GETPIVOTDATA("Antal",'AED06'!$H$2,"Område",$E86,"År",F$3)/(GETPIVOTDATA("Antal",FOLK1!$F$2,"Område",$E86,"År",F$3)-GETPIVOTDATA("Antal",RESI01!$H$2,"Område",$E86,"År",F$3))</f>
        <v>0.52453987730061347</v>
      </c>
      <c r="G86" s="9">
        <f>GETPIVOTDATA("Antal",'AED06'!$H$2,"Område",$E86,"År",G$3)/(GETPIVOTDATA("Antal",FOLK1!$F$2,"Område",$E86,"År",G$3)-GETPIVOTDATA("Antal",RESI01!$H$2,"Område",$E86,"År",G$3))</f>
        <v>0.41260775862068966</v>
      </c>
      <c r="I86" s="13">
        <f t="shared" si="4"/>
        <v>-0.1560053945419928</v>
      </c>
      <c r="J86" s="13">
        <f t="shared" si="5"/>
        <v>-6.4833008393623381E-2</v>
      </c>
      <c r="L86" s="17">
        <f t="shared" si="6"/>
        <v>-0.11193211867992381</v>
      </c>
      <c r="M86" s="15">
        <f t="shared" si="7"/>
        <v>0</v>
      </c>
    </row>
    <row r="87" spans="1:13" x14ac:dyDescent="0.35">
      <c r="A87" s="7" t="s">
        <v>57</v>
      </c>
      <c r="B87" s="9">
        <f>GETPIVOTDATA("Antal",'AED06'!$H$2,"Område",$A87,"År",B$3)/GETPIVOTDATA("Antal",FOLK1!$F$2,"Område",$A87,"År",B$3)</f>
        <v>0.51663685152057248</v>
      </c>
      <c r="C87" s="9">
        <f>GETPIVOTDATA("Antal",'AED06'!$H$2,"Område",$A87,"År",C$3)/GETPIVOTDATA("Antal",FOLK1!$F$2,"Område",$A87,"År",C$3)</f>
        <v>0.31287539936102238</v>
      </c>
      <c r="E87" s="7" t="s">
        <v>57</v>
      </c>
      <c r="F87" s="9">
        <f>GETPIVOTDATA("Antal",'AED06'!$H$2,"Område",$E87,"År",F$3)/(GETPIVOTDATA("Antal",FOLK1!$F$2,"Område",$E87,"År",F$3)-GETPIVOTDATA("Antal",RESI01!$H$2,"Område",$E87,"År",F$3))</f>
        <v>0.64493077266636889</v>
      </c>
      <c r="G87" s="9">
        <f>GETPIVOTDATA("Antal",'AED06'!$H$2,"Område",$E87,"År",G$3)/(GETPIVOTDATA("Antal",FOLK1!$F$2,"Område",$E87,"År",G$3)-GETPIVOTDATA("Antal",RESI01!$H$2,"Område",$E87,"År",G$3))</f>
        <v>0.37377862595419847</v>
      </c>
      <c r="I87" s="13">
        <f t="shared" si="4"/>
        <v>-0.12829392114579641</v>
      </c>
      <c r="J87" s="13">
        <f t="shared" si="5"/>
        <v>-6.0903226593176096E-2</v>
      </c>
      <c r="L87" s="17">
        <f t="shared" si="6"/>
        <v>-0.27115214671217042</v>
      </c>
      <c r="M87" s="15">
        <f t="shared" si="7"/>
        <v>1</v>
      </c>
    </row>
    <row r="88" spans="1:13" x14ac:dyDescent="0.35">
      <c r="A88" s="7" t="s">
        <v>80</v>
      </c>
      <c r="B88" s="9">
        <f>GETPIVOTDATA("Antal",'AED06'!$H$2,"Område",$A88,"År",B$3)/GETPIVOTDATA("Antal",FOLK1!$F$2,"Område",$A88,"År",B$3)</f>
        <v>0</v>
      </c>
      <c r="C88" s="9">
        <f>GETPIVOTDATA("Antal",'AED06'!$H$2,"Område",$A88,"År",C$3)/GETPIVOTDATA("Antal",FOLK1!$F$2,"Område",$A88,"År",C$3)</f>
        <v>0.34191033138401561</v>
      </c>
      <c r="E88" s="7" t="s">
        <v>80</v>
      </c>
      <c r="F88" s="9">
        <f>GETPIVOTDATA("Antal",'AED06'!$H$2,"Område",$E88,"År",F$3)/(GETPIVOTDATA("Antal",FOLK1!$F$2,"Område",$E88,"År",F$3)-GETPIVOTDATA("Antal",RESI01!$H$2,"Område",$E88,"År",F$3))</f>
        <v>0</v>
      </c>
      <c r="G88" s="9">
        <f>GETPIVOTDATA("Antal",'AED06'!$H$2,"Område",$E88,"År",G$3)/(GETPIVOTDATA("Antal",FOLK1!$F$2,"Område",$E88,"År",G$3)-GETPIVOTDATA("Antal",RESI01!$H$2,"Område",$E88,"År",G$3))</f>
        <v>0.37239915074309982</v>
      </c>
      <c r="I88" s="13">
        <f t="shared" si="4"/>
        <v>0</v>
      </c>
      <c r="J88" s="13">
        <f t="shared" si="5"/>
        <v>-3.0488819359084207E-2</v>
      </c>
      <c r="L88" s="17">
        <f t="shared" si="6"/>
        <v>0.37239915074309982</v>
      </c>
      <c r="M88" s="15">
        <f t="shared" si="7"/>
        <v>0</v>
      </c>
    </row>
    <row r="89" spans="1:13" x14ac:dyDescent="0.35">
      <c r="A89" s="7" t="s">
        <v>65</v>
      </c>
      <c r="B89" s="9">
        <f>GETPIVOTDATA("Antal",'AED06'!$H$2,"Område",$A89,"År",B$3)/GETPIVOTDATA("Antal",FOLK1!$F$2,"Område",$A89,"År",B$3)</f>
        <v>0.34803688280785244</v>
      </c>
      <c r="C89" s="9">
        <f>GETPIVOTDATA("Antal",'AED06'!$H$2,"Område",$A89,"År",C$3)/GETPIVOTDATA("Antal",FOLK1!$F$2,"Område",$A89,"År",C$3)</f>
        <v>0.27973733583489679</v>
      </c>
      <c r="E89" s="7" t="s">
        <v>65</v>
      </c>
      <c r="F89" s="9">
        <f>GETPIVOTDATA("Antal",'AED06'!$H$2,"Område",$E89,"År",F$3)/(GETPIVOTDATA("Antal",FOLK1!$F$2,"Område",$E89,"År",F$3)-GETPIVOTDATA("Antal",RESI01!$H$2,"Område",$E89,"År",F$3))</f>
        <v>0.38706582864703931</v>
      </c>
      <c r="G89" s="9">
        <f>GETPIVOTDATA("Antal",'AED06'!$H$2,"Område",$E89,"År",G$3)/(GETPIVOTDATA("Antal",FOLK1!$F$2,"Område",$E89,"År",G$3)-GETPIVOTDATA("Antal",RESI01!$H$2,"Område",$E89,"År",G$3))</f>
        <v>0.30592459605026928</v>
      </c>
      <c r="I89" s="13">
        <f t="shared" si="4"/>
        <v>-3.9028945839186868E-2</v>
      </c>
      <c r="J89" s="13">
        <f t="shared" si="5"/>
        <v>-2.6187260215372488E-2</v>
      </c>
      <c r="L89" s="17">
        <f t="shared" si="6"/>
        <v>-8.114123259677003E-2</v>
      </c>
      <c r="M89" s="15">
        <f t="shared" si="7"/>
        <v>0</v>
      </c>
    </row>
    <row r="90" spans="1:13" x14ac:dyDescent="0.35">
      <c r="A90" s="7" t="s">
        <v>98</v>
      </c>
      <c r="B90" s="9">
        <f>GETPIVOTDATA("Antal",'AED06'!$H$2,"Område",$A90,"År",B$3)/GETPIVOTDATA("Antal",FOLK1!$F$2,"Område",$A90,"År",B$3)</f>
        <v>0.41379468377635198</v>
      </c>
      <c r="C90" s="9">
        <f>GETPIVOTDATA("Antal",'AED06'!$H$2,"Område",$A90,"År",C$3)/GETPIVOTDATA("Antal",FOLK1!$F$2,"Område",$A90,"År",C$3)</f>
        <v>0.30083848190644308</v>
      </c>
      <c r="E90" s="7" t="s">
        <v>98</v>
      </c>
      <c r="F90" s="9">
        <f>GETPIVOTDATA("Antal",'AED06'!$H$2,"Område",$E90,"År",F$3)/(GETPIVOTDATA("Antal",FOLK1!$F$2,"Område",$E90,"År",F$3)-GETPIVOTDATA("Antal",RESI01!$H$2,"Område",$E90,"År",F$3))</f>
        <v>0.52311703360370798</v>
      </c>
      <c r="G90" s="9">
        <f>GETPIVOTDATA("Antal",'AED06'!$H$2,"Område",$E90,"År",G$3)/(GETPIVOTDATA("Antal",FOLK1!$F$2,"Område",$E90,"År",G$3)-GETPIVOTDATA("Antal",RESI01!$H$2,"Område",$E90,"År",G$3))</f>
        <v>0.35339554173146709</v>
      </c>
      <c r="I90" s="13">
        <f t="shared" si="4"/>
        <v>-0.109322349827356</v>
      </c>
      <c r="J90" s="13">
        <f t="shared" si="5"/>
        <v>-5.2557059825024011E-2</v>
      </c>
      <c r="L90" s="17">
        <f t="shared" si="6"/>
        <v>-0.16972149187224089</v>
      </c>
      <c r="M90" s="15">
        <f t="shared" si="7"/>
        <v>0</v>
      </c>
    </row>
    <row r="91" spans="1:13" x14ac:dyDescent="0.35">
      <c r="A91" s="7" t="s">
        <v>66</v>
      </c>
      <c r="B91" s="9">
        <f>GETPIVOTDATA("Antal",'AED06'!$H$2,"Område",$A91,"År",B$3)/GETPIVOTDATA("Antal",FOLK1!$F$2,"Område",$A91,"År",B$3)</f>
        <v>0.40672601384767554</v>
      </c>
      <c r="C91" s="9">
        <f>GETPIVOTDATA("Antal",'AED06'!$H$2,"Område",$A91,"År",C$3)/GETPIVOTDATA("Antal",FOLK1!$F$2,"Område",$A91,"År",C$3)</f>
        <v>0.35078196872125122</v>
      </c>
      <c r="E91" s="7" t="s">
        <v>66</v>
      </c>
      <c r="F91" s="9">
        <f>GETPIVOTDATA("Antal",'AED06'!$H$2,"Område",$E91,"År",F$3)/(GETPIVOTDATA("Antal",FOLK1!$F$2,"Område",$E91,"År",F$3)-GETPIVOTDATA("Antal",RESI01!$H$2,"Område",$E91,"År",F$3))</f>
        <v>0.48149882903981261</v>
      </c>
      <c r="G91" s="9">
        <f>GETPIVOTDATA("Antal",'AED06'!$H$2,"Område",$E91,"År",G$3)/(GETPIVOTDATA("Antal",FOLK1!$F$2,"Område",$E91,"År",G$3)-GETPIVOTDATA("Antal",RESI01!$H$2,"Område",$E91,"År",G$3))</f>
        <v>0.39968553459119505</v>
      </c>
      <c r="I91" s="13">
        <f t="shared" si="4"/>
        <v>-7.4772815192137077E-2</v>
      </c>
      <c r="J91" s="13">
        <f t="shared" si="5"/>
        <v>-4.8903565869943821E-2</v>
      </c>
      <c r="L91" s="17">
        <f t="shared" si="6"/>
        <v>-8.1813294448617568E-2</v>
      </c>
      <c r="M91" s="15">
        <f t="shared" si="7"/>
        <v>0</v>
      </c>
    </row>
    <row r="92" spans="1:13" x14ac:dyDescent="0.35">
      <c r="A92" s="7" t="s">
        <v>6</v>
      </c>
      <c r="B92" s="9">
        <f>GETPIVOTDATA("Antal",'AED06'!$H$2,"Område",$A92,"År",B$3)/GETPIVOTDATA("Antal",FOLK1!$F$2,"Område",$A92,"År",B$3)</f>
        <v>0.37779503105590062</v>
      </c>
      <c r="C92" s="9">
        <f>GETPIVOTDATA("Antal",'AED06'!$H$2,"Område",$A92,"År",C$3)/GETPIVOTDATA("Antal",FOLK1!$F$2,"Område",$A92,"År",C$3)</f>
        <v>0.32353823088455769</v>
      </c>
      <c r="E92" s="7" t="s">
        <v>6</v>
      </c>
      <c r="F92" s="9">
        <f>GETPIVOTDATA("Antal",'AED06'!$H$2,"Område",$E92,"År",F$3)/(GETPIVOTDATA("Antal",FOLK1!$F$2,"Område",$E92,"År",F$3)-GETPIVOTDATA("Antal",RESI01!$H$2,"Område",$E92,"År",F$3))</f>
        <v>0.42215153267784844</v>
      </c>
      <c r="G92" s="9">
        <f>GETPIVOTDATA("Antal",'AED06'!$H$2,"Område",$E92,"År",G$3)/(GETPIVOTDATA("Antal",FOLK1!$F$2,"Område",$E92,"År",G$3)-GETPIVOTDATA("Antal",RESI01!$H$2,"Område",$E92,"År",G$3))</f>
        <v>0.36784090909090905</v>
      </c>
      <c r="I92" s="13">
        <f t="shared" si="4"/>
        <v>-4.4356501621947819E-2</v>
      </c>
      <c r="J92" s="13">
        <f t="shared" si="5"/>
        <v>-4.4302678206351365E-2</v>
      </c>
      <c r="L92" s="17">
        <f t="shared" si="6"/>
        <v>-5.4310623586939388E-2</v>
      </c>
      <c r="M92" s="15">
        <f t="shared" si="7"/>
        <v>0</v>
      </c>
    </row>
    <row r="93" spans="1:13" x14ac:dyDescent="0.35">
      <c r="A93" s="7" t="s">
        <v>19</v>
      </c>
      <c r="B93" s="9">
        <f>GETPIVOTDATA("Antal",'AED06'!$H$2,"Område",$A93,"År",B$3)/GETPIVOTDATA("Antal",FOLK1!$F$2,"Område",$A93,"År",B$3)</f>
        <v>0.55567375886524817</v>
      </c>
      <c r="C93" s="9">
        <f>GETPIVOTDATA("Antal",'AED06'!$H$2,"Område",$A93,"År",C$3)/GETPIVOTDATA("Antal",FOLK1!$F$2,"Område",$A93,"År",C$3)</f>
        <v>0.2835564053537285</v>
      </c>
      <c r="E93" s="7" t="s">
        <v>19</v>
      </c>
      <c r="F93" s="9">
        <f>GETPIVOTDATA("Antal",'AED06'!$H$2,"Område",$E93,"År",F$3)/(GETPIVOTDATA("Antal",FOLK1!$F$2,"Område",$E93,"År",F$3)-GETPIVOTDATA("Antal",RESI01!$H$2,"Område",$E93,"År",F$3))</f>
        <v>0.56981818181818178</v>
      </c>
      <c r="G93" s="9">
        <f>GETPIVOTDATA("Antal",'AED06'!$H$2,"Område",$E93,"År",G$3)/(GETPIVOTDATA("Antal",FOLK1!$F$2,"Område",$E93,"År",G$3)-GETPIVOTDATA("Antal",RESI01!$H$2,"Område",$E93,"År",G$3))</f>
        <v>0.29779116465863459</v>
      </c>
      <c r="I93" s="13">
        <f t="shared" si="4"/>
        <v>-1.4144422952933611E-2</v>
      </c>
      <c r="J93" s="13">
        <f t="shared" si="5"/>
        <v>-1.4234759304906086E-2</v>
      </c>
      <c r="L93" s="17">
        <f t="shared" si="6"/>
        <v>-0.27202701715954719</v>
      </c>
      <c r="M93" s="15">
        <f t="shared" si="7"/>
        <v>1</v>
      </c>
    </row>
    <row r="94" spans="1:13" x14ac:dyDescent="0.35">
      <c r="A94" s="7" t="s">
        <v>67</v>
      </c>
      <c r="B94" s="9">
        <f>GETPIVOTDATA("Antal",'AED06'!$H$2,"Område",$A94,"År",B$3)/GETPIVOTDATA("Antal",FOLK1!$F$2,"Område",$A94,"År",B$3)</f>
        <v>0.3753158844765343</v>
      </c>
      <c r="C94" s="9">
        <f>GETPIVOTDATA("Antal",'AED06'!$H$2,"Område",$A94,"År",C$3)/GETPIVOTDATA("Antal",FOLK1!$F$2,"Område",$A94,"År",C$3)</f>
        <v>0.30029218407596786</v>
      </c>
      <c r="E94" s="7" t="s">
        <v>67</v>
      </c>
      <c r="F94" s="9">
        <f>GETPIVOTDATA("Antal",'AED06'!$H$2,"Område",$E94,"År",F$3)/(GETPIVOTDATA("Antal",FOLK1!$F$2,"Område",$E94,"År",F$3)-GETPIVOTDATA("Antal",RESI01!$H$2,"Område",$E94,"År",F$3))</f>
        <v>0.45054171180931746</v>
      </c>
      <c r="G94" s="9">
        <f>GETPIVOTDATA("Antal",'AED06'!$H$2,"Område",$E94,"År",G$3)/(GETPIVOTDATA("Antal",FOLK1!$F$2,"Område",$E94,"År",G$3)-GETPIVOTDATA("Antal",RESI01!$H$2,"Område",$E94,"År",G$3))</f>
        <v>0.33710537105371058</v>
      </c>
      <c r="I94" s="13">
        <f t="shared" si="4"/>
        <v>-7.5225827332783157E-2</v>
      </c>
      <c r="J94" s="13">
        <f t="shared" si="5"/>
        <v>-3.6813186977742718E-2</v>
      </c>
      <c r="L94" s="17">
        <f t="shared" si="6"/>
        <v>-0.11343634075560688</v>
      </c>
      <c r="M94" s="15">
        <f t="shared" si="7"/>
        <v>0</v>
      </c>
    </row>
    <row r="95" spans="1:13" x14ac:dyDescent="0.35">
      <c r="A95" s="7" t="s">
        <v>68</v>
      </c>
      <c r="B95" s="9">
        <f>GETPIVOTDATA("Antal",'AED06'!$H$2,"Område",$A95,"År",B$3)/GETPIVOTDATA("Antal",FOLK1!$F$2,"Område",$A95,"År",B$3)</f>
        <v>0</v>
      </c>
      <c r="C95" s="9">
        <f>GETPIVOTDATA("Antal",'AED06'!$H$2,"Område",$A95,"År",C$3)/GETPIVOTDATA("Antal",FOLK1!$F$2,"Område",$A95,"År",C$3)</f>
        <v>0.29473206176203454</v>
      </c>
      <c r="E95" s="7" t="s">
        <v>68</v>
      </c>
      <c r="F95" s="9">
        <f>GETPIVOTDATA("Antal",'AED06'!$H$2,"Område",$E95,"År",F$3)/(GETPIVOTDATA("Antal",FOLK1!$F$2,"Område",$E95,"År",F$3)-GETPIVOTDATA("Antal",RESI01!$H$2,"Område",$E95,"År",F$3))</f>
        <v>0</v>
      </c>
      <c r="G95" s="9">
        <f>GETPIVOTDATA("Antal",'AED06'!$H$2,"Område",$E95,"År",G$3)/(GETPIVOTDATA("Antal",FOLK1!$F$2,"Område",$E95,"År",G$3)-GETPIVOTDATA("Antal",RESI01!$H$2,"Område",$E95,"År",G$3))</f>
        <v>0.32977642276422764</v>
      </c>
      <c r="I95" s="13">
        <f t="shared" si="4"/>
        <v>0</v>
      </c>
      <c r="J95" s="13">
        <f t="shared" si="5"/>
        <v>-3.5044361002193103E-2</v>
      </c>
      <c r="L95" s="17">
        <f t="shared" si="6"/>
        <v>0.32977642276422764</v>
      </c>
      <c r="M95" s="15">
        <f t="shared" si="7"/>
        <v>0</v>
      </c>
    </row>
    <row r="96" spans="1:13" x14ac:dyDescent="0.35">
      <c r="A96" s="7" t="s">
        <v>69</v>
      </c>
      <c r="B96" s="9">
        <f>GETPIVOTDATA("Antal",'AED06'!$H$2,"Område",$A96,"År",B$3)/GETPIVOTDATA("Antal",FOLK1!$F$2,"Område",$A96,"År",B$3)</f>
        <v>0.41828557552209811</v>
      </c>
      <c r="C96" s="9">
        <f>GETPIVOTDATA("Antal",'AED06'!$H$2,"Område",$A96,"År",C$3)/GETPIVOTDATA("Antal",FOLK1!$F$2,"Område",$A96,"År",C$3)</f>
        <v>0.28914583333333338</v>
      </c>
      <c r="E96" s="7" t="s">
        <v>69</v>
      </c>
      <c r="F96" s="9">
        <f>GETPIVOTDATA("Antal",'AED06'!$H$2,"Område",$E96,"År",F$3)/(GETPIVOTDATA("Antal",FOLK1!$F$2,"Område",$E96,"År",F$3)-GETPIVOTDATA("Antal",RESI01!$H$2,"Område",$E96,"År",F$3))</f>
        <v>0.4865819209039548</v>
      </c>
      <c r="G96" s="9">
        <f>GETPIVOTDATA("Antal",'AED06'!$H$2,"Område",$E96,"År",G$3)/(GETPIVOTDATA("Antal",FOLK1!$F$2,"Område",$E96,"År",G$3)-GETPIVOTDATA("Antal",RESI01!$H$2,"Område",$E96,"År",G$3))</f>
        <v>0.33900830483634592</v>
      </c>
      <c r="I96" s="13">
        <f t="shared" si="4"/>
        <v>-6.8296345381856693E-2</v>
      </c>
      <c r="J96" s="13">
        <f t="shared" si="5"/>
        <v>-4.986247150301254E-2</v>
      </c>
      <c r="L96" s="17">
        <f t="shared" si="6"/>
        <v>-0.14757361606760888</v>
      </c>
      <c r="M96" s="15">
        <f t="shared" si="7"/>
        <v>0</v>
      </c>
    </row>
    <row r="97" spans="1:13" x14ac:dyDescent="0.35">
      <c r="A97" s="7" t="s">
        <v>99</v>
      </c>
      <c r="B97" s="9">
        <f>GETPIVOTDATA("Antal",'AED06'!$H$2,"Område",$A97,"År",B$3)/GETPIVOTDATA("Antal",FOLK1!$F$2,"Område",$A97,"År",B$3)</f>
        <v>0.50797217763509894</v>
      </c>
      <c r="C97" s="9">
        <f>GETPIVOTDATA("Antal",'AED06'!$H$2,"Område",$A97,"År",C$3)/GETPIVOTDATA("Antal",FOLK1!$F$2,"Område",$A97,"År",C$3)</f>
        <v>0.30351229302558957</v>
      </c>
      <c r="E97" s="7" t="s">
        <v>99</v>
      </c>
      <c r="F97" s="9">
        <f>GETPIVOTDATA("Antal",'AED06'!$H$2,"Område",$E97,"År",F$3)/(GETPIVOTDATA("Antal",FOLK1!$F$2,"Område",$E97,"År",F$3)-GETPIVOTDATA("Antal",RESI01!$H$2,"Område",$E97,"År",F$3))</f>
        <v>0.6050987890376035</v>
      </c>
      <c r="G97" s="9">
        <f>GETPIVOTDATA("Antal",'AED06'!$H$2,"Område",$E97,"År",G$3)/(GETPIVOTDATA("Antal",FOLK1!$F$2,"Område",$E97,"År",G$3)-GETPIVOTDATA("Antal",RESI01!$H$2,"Område",$E97,"År",G$3))</f>
        <v>0.36199880311190902</v>
      </c>
      <c r="I97" s="13">
        <f t="shared" si="4"/>
        <v>-9.7126611402504559E-2</v>
      </c>
      <c r="J97" s="13">
        <f t="shared" si="5"/>
        <v>-5.8486510086319443E-2</v>
      </c>
      <c r="L97" s="17">
        <f t="shared" si="6"/>
        <v>-0.24309998592569448</v>
      </c>
      <c r="M97" s="15">
        <f t="shared" si="7"/>
        <v>1</v>
      </c>
    </row>
    <row r="98" spans="1:13" x14ac:dyDescent="0.35">
      <c r="A98" s="7" t="s">
        <v>89</v>
      </c>
      <c r="B98" s="9">
        <f>GETPIVOTDATA("Antal",'AED06'!$H$2,"Område",$A98,"År",B$3)/GETPIVOTDATA("Antal",FOLK1!$F$2,"Område",$A98,"År",B$3)</f>
        <v>0.45408667032364231</v>
      </c>
      <c r="C98" s="9">
        <f>GETPIVOTDATA("Antal",'AED06'!$H$2,"Område",$A98,"År",C$3)/GETPIVOTDATA("Antal",FOLK1!$F$2,"Område",$A98,"År",C$3)</f>
        <v>0.27859787135585373</v>
      </c>
      <c r="E98" s="7" t="s">
        <v>89</v>
      </c>
      <c r="F98" s="9">
        <f>GETPIVOTDATA("Antal",'AED06'!$H$2,"Område",$E98,"År",F$3)/(GETPIVOTDATA("Antal",FOLK1!$F$2,"Område",$E98,"År",F$3)-GETPIVOTDATA("Antal",RESI01!$H$2,"Område",$E98,"År",F$3))</f>
        <v>0.51193568336425477</v>
      </c>
      <c r="G98" s="9">
        <f>GETPIVOTDATA("Antal",'AED06'!$H$2,"Område",$E98,"År",G$3)/(GETPIVOTDATA("Antal",FOLK1!$F$2,"Område",$E98,"År",G$3)-GETPIVOTDATA("Antal",RESI01!$H$2,"Område",$E98,"År",G$3))</f>
        <v>0.31315994798439528</v>
      </c>
      <c r="I98" s="13">
        <f t="shared" si="4"/>
        <v>-5.7849013040612463E-2</v>
      </c>
      <c r="J98" s="13">
        <f t="shared" si="5"/>
        <v>-3.4562076628541549E-2</v>
      </c>
      <c r="L98" s="17">
        <f t="shared" si="6"/>
        <v>-0.19877573537985949</v>
      </c>
      <c r="M98" s="15">
        <f t="shared" si="7"/>
        <v>0</v>
      </c>
    </row>
    <row r="99" spans="1:13" x14ac:dyDescent="0.35">
      <c r="A99" s="7" t="s">
        <v>48</v>
      </c>
      <c r="B99" s="9">
        <f>GETPIVOTDATA("Antal",'AED06'!$H$2,"Område",$A99,"År",B$3)/GETPIVOTDATA("Antal",FOLK1!$F$2,"Område",$A99,"År",B$3)</f>
        <v>0.3909978768577495</v>
      </c>
      <c r="C99" s="9">
        <f>GETPIVOTDATA("Antal",'AED06'!$H$2,"Område",$A99,"År",C$3)/GETPIVOTDATA("Antal",FOLK1!$F$2,"Område",$A99,"År",C$3)</f>
        <v>0.34970035956851775</v>
      </c>
      <c r="E99" s="7" t="s">
        <v>48</v>
      </c>
      <c r="F99" s="9">
        <f>GETPIVOTDATA("Antal",'AED06'!$H$2,"Område",$E99,"År",F$3)/(GETPIVOTDATA("Antal",FOLK1!$F$2,"Område",$E99,"År",F$3)-GETPIVOTDATA("Antal",RESI01!$H$2,"Område",$E99,"År",F$3))</f>
        <v>0.4409961685823755</v>
      </c>
      <c r="G99" s="9">
        <f>GETPIVOTDATA("Antal",'AED06'!$H$2,"Område",$E99,"År",G$3)/(GETPIVOTDATA("Antal",FOLK1!$F$2,"Område",$E99,"År",G$3)-GETPIVOTDATA("Antal",RESI01!$H$2,"Område",$E99,"År",G$3))</f>
        <v>0.40169802661771453</v>
      </c>
      <c r="I99" s="13">
        <f t="shared" si="4"/>
        <v>-4.9998291724625998E-2</v>
      </c>
      <c r="J99" s="13">
        <f t="shared" si="5"/>
        <v>-5.1997667049196783E-2</v>
      </c>
      <c r="L99" s="17">
        <f t="shared" si="6"/>
        <v>-3.9298141964660971E-2</v>
      </c>
      <c r="M99" s="15">
        <f t="shared" si="7"/>
        <v>0</v>
      </c>
    </row>
    <row r="100" spans="1:13" x14ac:dyDescent="0.35">
      <c r="A100" s="7" t="s">
        <v>58</v>
      </c>
      <c r="B100" s="9">
        <f>GETPIVOTDATA("Antal",'AED06'!$H$2,"Område",$A100,"År",B$3)/GETPIVOTDATA("Antal",FOLK1!$F$2,"Område",$A100,"År",B$3)</f>
        <v>0.40035906642728902</v>
      </c>
      <c r="C100" s="9">
        <f>GETPIVOTDATA("Antal",'AED06'!$H$2,"Område",$A100,"År",C$3)/GETPIVOTDATA("Antal",FOLK1!$F$2,"Område",$A100,"År",C$3)</f>
        <v>0.2915641476274165</v>
      </c>
      <c r="E100" s="7" t="s">
        <v>58</v>
      </c>
      <c r="F100" s="9">
        <f>GETPIVOTDATA("Antal",'AED06'!$H$2,"Område",$E100,"År",F$3)/(GETPIVOTDATA("Antal",FOLK1!$F$2,"Område",$E100,"År",F$3)-GETPIVOTDATA("Antal",RESI01!$H$2,"Område",$E100,"År",F$3))</f>
        <v>0.47245762711864409</v>
      </c>
      <c r="G100" s="9">
        <f>GETPIVOTDATA("Antal",'AED06'!$H$2,"Område",$E100,"År",G$3)/(GETPIVOTDATA("Antal",FOLK1!$F$2,"Område",$E100,"År",G$3)-GETPIVOTDATA("Antal",RESI01!$H$2,"Område",$E100,"År",G$3))</f>
        <v>0.33857142857142858</v>
      </c>
      <c r="I100" s="13">
        <f t="shared" si="4"/>
        <v>-7.2098560691355063E-2</v>
      </c>
      <c r="J100" s="13">
        <f t="shared" si="5"/>
        <v>-4.7007280944012075E-2</v>
      </c>
      <c r="L100" s="17">
        <f t="shared" si="6"/>
        <v>-0.13388619854721551</v>
      </c>
      <c r="M100" s="15">
        <f t="shared" si="7"/>
        <v>0</v>
      </c>
    </row>
    <row r="101" spans="1:13" x14ac:dyDescent="0.35">
      <c r="A101" s="7" t="s">
        <v>70</v>
      </c>
      <c r="B101" s="9">
        <f>GETPIVOTDATA("Antal",'AED06'!$H$2,"Område",$A101,"År",B$3)/GETPIVOTDATA("Antal",FOLK1!$F$2,"Område",$A101,"År",B$3)</f>
        <v>0.45780323982615567</v>
      </c>
      <c r="C101" s="9">
        <f>GETPIVOTDATA("Antal",'AED06'!$H$2,"Område",$A101,"År",C$3)/GETPIVOTDATA("Antal",FOLK1!$F$2,"Område",$A101,"År",C$3)</f>
        <v>0.31430545957152728</v>
      </c>
      <c r="E101" s="7" t="s">
        <v>70</v>
      </c>
      <c r="F101" s="9">
        <f>GETPIVOTDATA("Antal",'AED06'!$H$2,"Område",$E101,"År",F$3)/(GETPIVOTDATA("Antal",FOLK1!$F$2,"Område",$E101,"År",F$3)-GETPIVOTDATA("Antal",RESI01!$H$2,"Område",$E101,"År",F$3))</f>
        <v>0.51474900044424698</v>
      </c>
      <c r="G101" s="9">
        <f>GETPIVOTDATA("Antal",'AED06'!$H$2,"Område",$E101,"År",G$3)/(GETPIVOTDATA("Antal",FOLK1!$F$2,"Område",$E101,"År",G$3)-GETPIVOTDATA("Antal",RESI01!$H$2,"Område",$E101,"År",G$3))</f>
        <v>0.34131332082551596</v>
      </c>
      <c r="I101" s="13">
        <f t="shared" si="4"/>
        <v>-5.6945760618091312E-2</v>
      </c>
      <c r="J101" s="13">
        <f t="shared" si="5"/>
        <v>-2.7007861253988685E-2</v>
      </c>
      <c r="L101" s="17">
        <f t="shared" si="6"/>
        <v>-0.17343567961873102</v>
      </c>
      <c r="M101" s="15">
        <f t="shared" si="7"/>
        <v>0</v>
      </c>
    </row>
    <row r="102" spans="1:13" x14ac:dyDescent="0.35">
      <c r="A102" s="7" t="s">
        <v>100</v>
      </c>
      <c r="B102" s="9">
        <f>GETPIVOTDATA("Antal",'AED06'!$H$2,"Område",$A102,"År",B$3)/GETPIVOTDATA("Antal",FOLK1!$F$2,"Område",$A102,"År",B$3)</f>
        <v>0.55827329035520157</v>
      </c>
      <c r="C102" s="9">
        <f>GETPIVOTDATA("Antal",'AED06'!$H$2,"Område",$A102,"År",C$3)/GETPIVOTDATA("Antal",FOLK1!$F$2,"Område",$A102,"År",C$3)</f>
        <v>0.38315374811725178</v>
      </c>
      <c r="E102" s="7" t="s">
        <v>100</v>
      </c>
      <c r="F102" s="9">
        <f>GETPIVOTDATA("Antal",'AED06'!$H$2,"Område",$E102,"År",F$3)/(GETPIVOTDATA("Antal",FOLK1!$F$2,"Område",$E102,"År",F$3)-GETPIVOTDATA("Antal",RESI01!$H$2,"Område",$E102,"År",F$3))</f>
        <v>0.65468425733768154</v>
      </c>
      <c r="G102" s="9">
        <f>GETPIVOTDATA("Antal",'AED06'!$H$2,"Område",$E102,"År",G$3)/(GETPIVOTDATA("Antal",FOLK1!$F$2,"Område",$E102,"År",G$3)-GETPIVOTDATA("Antal",RESI01!$H$2,"Område",$E102,"År",G$3))</f>
        <v>0.44011179132286399</v>
      </c>
      <c r="I102" s="13">
        <f t="shared" si="4"/>
        <v>-9.6410966982479973E-2</v>
      </c>
      <c r="J102" s="13">
        <f t="shared" si="5"/>
        <v>-5.6958043205612208E-2</v>
      </c>
      <c r="L102" s="17">
        <f t="shared" si="6"/>
        <v>-0.21457246601481755</v>
      </c>
      <c r="M102" s="15">
        <f t="shared" si="7"/>
        <v>1</v>
      </c>
    </row>
    <row r="103" spans="1:13" x14ac:dyDescent="0.35">
      <c r="A103" s="7" t="s">
        <v>81</v>
      </c>
      <c r="B103" s="9">
        <f>GETPIVOTDATA("Antal",'AED06'!$H$2,"Område",$A103,"År",B$3)/GETPIVOTDATA("Antal",FOLK1!$F$2,"Område",$A103,"År",B$3)</f>
        <v>0.41462310568785671</v>
      </c>
      <c r="C103" s="9">
        <f>GETPIVOTDATA("Antal",'AED06'!$H$2,"Område",$A103,"År",C$3)/GETPIVOTDATA("Antal",FOLK1!$F$2,"Område",$A103,"År",C$3)</f>
        <v>0.30411271201896767</v>
      </c>
      <c r="E103" s="7" t="s">
        <v>81</v>
      </c>
      <c r="F103" s="9">
        <f>GETPIVOTDATA("Antal",'AED06'!$H$2,"Område",$E103,"År",F$3)/(GETPIVOTDATA("Antal",FOLK1!$F$2,"Område",$E103,"År",F$3)-GETPIVOTDATA("Antal",RESI01!$H$2,"Område",$E103,"År",F$3))</f>
        <v>0.48352077117282527</v>
      </c>
      <c r="G103" s="9">
        <f>GETPIVOTDATA("Antal",'AED06'!$H$2,"Område",$E103,"År",G$3)/(GETPIVOTDATA("Antal",FOLK1!$F$2,"Område",$E103,"År",G$3)-GETPIVOTDATA("Antal",RESI01!$H$2,"Område",$E103,"År",G$3))</f>
        <v>0.36150677506775064</v>
      </c>
      <c r="I103" s="13">
        <f t="shared" si="4"/>
        <v>-6.8897665484968562E-2</v>
      </c>
      <c r="J103" s="13">
        <f t="shared" si="5"/>
        <v>-5.7394063048782973E-2</v>
      </c>
      <c r="L103" s="17">
        <f t="shared" si="6"/>
        <v>-0.12201399610507463</v>
      </c>
      <c r="M103" s="15">
        <f t="shared" si="7"/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selection activeCell="H4" sqref="H4:H101"/>
    </sheetView>
  </sheetViews>
  <sheetFormatPr defaultRowHeight="14.5" x14ac:dyDescent="0.35"/>
  <cols>
    <col min="1" max="1" width="17" customWidth="1"/>
    <col min="2" max="2" width="10.54296875" bestFit="1" customWidth="1"/>
    <col min="5" max="5" width="19.81640625" customWidth="1"/>
    <col min="8" max="8" width="11.81640625" customWidth="1"/>
    <col min="12" max="12" width="8.7265625" style="15"/>
    <col min="15" max="15" width="15.453125" customWidth="1"/>
  </cols>
  <sheetData>
    <row r="1" spans="1:21" ht="15" x14ac:dyDescent="0.25">
      <c r="A1" s="10" t="s">
        <v>124</v>
      </c>
      <c r="E1" s="10" t="s">
        <v>125</v>
      </c>
      <c r="I1" s="10" t="s">
        <v>123</v>
      </c>
      <c r="O1" s="18" t="s">
        <v>133</v>
      </c>
      <c r="P1" s="5"/>
      <c r="Q1" s="5"/>
      <c r="S1" s="5"/>
      <c r="T1" s="5"/>
      <c r="U1" s="5"/>
    </row>
    <row r="2" spans="1:21" ht="15" x14ac:dyDescent="0.25">
      <c r="O2" s="5"/>
      <c r="P2" s="5"/>
      <c r="Q2" s="5"/>
      <c r="S2" s="5"/>
      <c r="T2" s="5"/>
      <c r="U2" s="5"/>
    </row>
    <row r="3" spans="1:21" x14ac:dyDescent="0.35">
      <c r="B3" s="10">
        <v>2008</v>
      </c>
      <c r="C3" s="10">
        <v>2017</v>
      </c>
      <c r="D3" s="10"/>
      <c r="E3" s="10"/>
      <c r="F3" s="10">
        <v>2008</v>
      </c>
      <c r="G3" s="10">
        <v>2017</v>
      </c>
      <c r="H3" s="10"/>
      <c r="I3" s="10">
        <v>2008</v>
      </c>
      <c r="J3" s="10">
        <v>2017</v>
      </c>
      <c r="L3" s="15" t="s">
        <v>128</v>
      </c>
      <c r="O3" s="5"/>
      <c r="P3" s="18">
        <v>2008</v>
      </c>
      <c r="Q3" s="18">
        <v>2017</v>
      </c>
      <c r="S3" s="5"/>
      <c r="T3" s="18"/>
      <c r="U3" s="18"/>
    </row>
    <row r="4" spans="1:21" ht="15" x14ac:dyDescent="0.25">
      <c r="A4" s="10" t="s">
        <v>2</v>
      </c>
      <c r="B4" s="12">
        <f>GETPIVOTDATA("Antal",'AED022'!$M$2,"Område","Hele landet","År",B$3)/GETPIVOTDATA("Antal",FOLK1!$J$2,"Område","Hele landet","År",2008)</f>
        <v>1.6475426590828297</v>
      </c>
      <c r="C4" s="12">
        <f>GETPIVOTDATA("Antal",'AED022'!$M$2,"Område","Hele landet","År",C$3)/GETPIVOTDATA("Antal",FOLK1!$J$2,"Område","Hele landet","År",2008)</f>
        <v>1.2288748666903662</v>
      </c>
      <c r="E4" s="10" t="s">
        <v>2</v>
      </c>
      <c r="F4" s="14">
        <f>GETPIVOTDATA("Antal",'AED022'!$M$2,"Område","Hele landet","År",F$3)/(GETPIVOTDATA("Antal",FOLK1!$J$2,"Område","Hele landet","År",F$3)-GETPIVOTDATA("Antal",RESI01!$L$2,"Område","Hele landet","År",F$3))</f>
        <v>1.9137735245233154</v>
      </c>
      <c r="G4" s="14">
        <f>GETPIVOTDATA("Antal",'AED022'!$M$2,"Område","Hele landet","År",G$3)/(GETPIVOTDATA("Antal",FOLK1!$J$2,"Område","Hele landet","År",G$3)-GETPIVOTDATA("Antal",RESI01!$L$2,"Område","Hele landet","År",G$3))</f>
        <v>1.2562107357490357</v>
      </c>
      <c r="I4" s="12">
        <f>B4-F4</f>
        <v>-0.26623086544048569</v>
      </c>
      <c r="J4" s="12">
        <f>C4-G4</f>
        <v>-2.7335869058669582E-2</v>
      </c>
      <c r="L4" s="16">
        <f>(G4-F4)/F4</f>
        <v>-0.34359488223041756</v>
      </c>
      <c r="O4" s="18" t="s">
        <v>2</v>
      </c>
      <c r="P4" s="19">
        <f>GETPIVOTDATA("Antal",'AED022'!$M$2,"Område","Hele landet","År",P$3)/GETPIVOTDATA("Antal",'AED06'!$M$2,"Område","Hele landet","År",P$3)</f>
        <v>3.8445378369102099</v>
      </c>
      <c r="Q4" s="19">
        <f>GETPIVOTDATA("Antal",'AED022'!$M$2,"Område","Hele landet","År",Q$3)/GETPIVOTDATA("Antal",'AED06'!$M$2,"Område","Hele landet","År",Q$3)</f>
        <v>3.5759534181850627</v>
      </c>
      <c r="S4" s="18"/>
      <c r="T4" s="19"/>
      <c r="U4" s="19"/>
    </row>
    <row r="5" spans="1:21" ht="15" x14ac:dyDescent="0.25">
      <c r="B5" s="12"/>
      <c r="C5" s="12"/>
      <c r="F5" s="12"/>
      <c r="G5" s="12"/>
      <c r="I5" s="12"/>
      <c r="J5" s="12"/>
      <c r="O5" s="5"/>
      <c r="P5" s="19"/>
      <c r="Q5" s="19"/>
      <c r="S5" s="5"/>
      <c r="T5" s="19"/>
      <c r="U5" s="19"/>
    </row>
    <row r="6" spans="1:21" ht="15" x14ac:dyDescent="0.25">
      <c r="A6" s="7" t="s">
        <v>7</v>
      </c>
      <c r="B6" s="11">
        <f>GETPIVOTDATA("Antal",'AED022'!$H$2,"Område",$A6,"År",B$3)/GETPIVOTDATA("Antal",FOLK1!$F$2,"Område",$A6,"År",B$3)</f>
        <v>1.5214446952595937</v>
      </c>
      <c r="C6" s="11">
        <f>GETPIVOTDATA("Antal",'AED022'!$H$2,"Område",$A6,"År",C$3)/GETPIVOTDATA("Antal",FOLK1!$F$2,"Område",$A6,"År",C$3)</f>
        <v>0.82951945080091538</v>
      </c>
      <c r="E6" s="7" t="s">
        <v>7</v>
      </c>
      <c r="F6" s="11">
        <f>GETPIVOTDATA("Antal",'AED022'!$H$2,"Område",$E6,"År",F$3)/(GETPIVOTDATA("Antal",FOLK1!$F$2,"Område",$E6,"År",F$3)-GETPIVOTDATA("Antal",RESI01!$H$2,"Område",$E6,"År",F$3))</f>
        <v>1.8069705093833781</v>
      </c>
      <c r="G6" s="11">
        <f>GETPIVOTDATA("Antal",'AED022'!$H$2,"Område",$E6,"År",G$3)/(GETPIVOTDATA("Antal",FOLK1!$F$2,"Område",$E6,"År",G$3)-GETPIVOTDATA("Antal",RESI01!$H$2,"Område",$E6,"År",G$3))</f>
        <v>0.90511860174781522</v>
      </c>
      <c r="I6" s="12">
        <f t="shared" ref="I6:I8" si="0">B6-F6</f>
        <v>-0.28552581412378442</v>
      </c>
      <c r="J6" s="12">
        <f t="shared" ref="J6:J8" si="1">C6-G6</f>
        <v>-7.559915094689984E-2</v>
      </c>
      <c r="L6" s="15">
        <f>(G6-F6)/F6</f>
        <v>-0.49909608538288569</v>
      </c>
      <c r="O6" s="20" t="s">
        <v>7</v>
      </c>
      <c r="P6" s="19">
        <f>GETPIVOTDATA("Antal",'AED022'!$H$2,"Område",$O6,"År",P$3)/GETPIVOTDATA("Antal",'AED06'!$H$2,"Område",$O6,"År",P$3)</f>
        <v>3.6023516835916616</v>
      </c>
      <c r="Q6" s="19">
        <f>GETPIVOTDATA("Antal",'AED022'!$H$2,"Område",$O6,"År",Q$3)/GETPIVOTDATA("Antal",'AED06'!$H$2,"Område",$O6,"År",Q$3)</f>
        <v>3.4392789373814039</v>
      </c>
      <c r="S6" s="20"/>
      <c r="T6" s="19"/>
      <c r="U6" s="19"/>
    </row>
    <row r="7" spans="1:21" x14ac:dyDescent="0.35">
      <c r="A7" s="7" t="s">
        <v>20</v>
      </c>
      <c r="B7" s="11">
        <f>GETPIVOTDATA("Antal",'AED022'!$H$2,"Område",$A7,"År",B$3)/GETPIVOTDATA("Antal",FOLK1!$F$2,"Område",$A7,"År",B$3)</f>
        <v>2.0161527165932451</v>
      </c>
      <c r="C7" s="11">
        <f>GETPIVOTDATA("Antal",'AED022'!$H$2,"Område",$A7,"År",C$3)/GETPIVOTDATA("Antal",FOLK1!$F$2,"Område",$A7,"År",C$3)</f>
        <v>0.80418943533697629</v>
      </c>
      <c r="E7" s="7" t="s">
        <v>20</v>
      </c>
      <c r="F7" s="11">
        <f>GETPIVOTDATA("Antal",'AED022'!$H$2,"Område",$E7,"År",F$3)/(GETPIVOTDATA("Antal",FOLK1!$F$2,"Område",$E7,"År",F$3)-GETPIVOTDATA("Antal",RESI01!$H$2,"Område",$E7,"År",F$3))</f>
        <v>2.3713298791019</v>
      </c>
      <c r="G7" s="11">
        <f>GETPIVOTDATA("Antal",'AED022'!$H$2,"Område",$E7,"År",G$3)/(GETPIVOTDATA("Antal",FOLK1!$F$2,"Område",$E7,"År",G$3)-GETPIVOTDATA("Antal",RESI01!$H$2,"Område",$E7,"År",G$3))</f>
        <v>0.9159751037344398</v>
      </c>
      <c r="I7" s="12">
        <f t="shared" si="0"/>
        <v>-0.35517716250865483</v>
      </c>
      <c r="J7" s="12">
        <f t="shared" si="1"/>
        <v>-0.11178566839746351</v>
      </c>
      <c r="L7" s="15">
        <f t="shared" ref="L7:L70" si="2">(G7-F7)/F7</f>
        <v>-0.61372936266406364</v>
      </c>
      <c r="O7" s="20" t="s">
        <v>20</v>
      </c>
      <c r="P7" s="19">
        <f>GETPIVOTDATA("Antal",'AED022'!$H$2,"Område",$O7,"År",P$3)/GETPIVOTDATA("Antal",'AED06'!$H$2,"Område",$O7,"År",P$3)</f>
        <v>4.1580860084797093</v>
      </c>
      <c r="Q7" s="19">
        <f>GETPIVOTDATA("Antal",'AED022'!$H$2,"Område",$O7,"År",Q$3)/GETPIVOTDATA("Antal",'AED06'!$H$2,"Område",$O7,"År",Q$3)</f>
        <v>3.9846570397111911</v>
      </c>
      <c r="S7" s="20"/>
      <c r="T7" s="19"/>
      <c r="U7" s="19"/>
    </row>
    <row r="8" spans="1:21" ht="15" x14ac:dyDescent="0.25">
      <c r="A8" s="7" t="s">
        <v>49</v>
      </c>
      <c r="B8" s="11">
        <f>GETPIVOTDATA("Antal",'AED022'!$H$2,"Område",$A8,"År",B$3)/GETPIVOTDATA("Antal",FOLK1!$F$2,"Område",$A8,"År",B$3)</f>
        <v>2.4997266265718974</v>
      </c>
      <c r="C8" s="11">
        <f>GETPIVOTDATA("Antal",'AED022'!$H$2,"Område",$A8,"År",C$3)/GETPIVOTDATA("Antal",FOLK1!$F$2,"Område",$A8,"År",C$3)</f>
        <v>1.0304568527918783</v>
      </c>
      <c r="E8" s="7" t="s">
        <v>49</v>
      </c>
      <c r="F8" s="11">
        <f>GETPIVOTDATA("Antal",'AED022'!$H$2,"Område",$E8,"År",F$3)/(GETPIVOTDATA("Antal",FOLK1!$F$2,"Område",$E8,"År",F$3)-GETPIVOTDATA("Antal",RESI01!$H$2,"Område",$E8,"År",F$3))</f>
        <v>2.8432835820895521</v>
      </c>
      <c r="G8" s="11">
        <f>GETPIVOTDATA("Antal",'AED022'!$H$2,"Område",$E8,"År",G$3)/(GETPIVOTDATA("Antal",FOLK1!$F$2,"Område",$E8,"År",G$3)-GETPIVOTDATA("Antal",RESI01!$H$2,"Område",$E8,"År",G$3))</f>
        <v>1.1486625514403292</v>
      </c>
      <c r="I8" s="12">
        <f t="shared" si="0"/>
        <v>-0.34355695551765475</v>
      </c>
      <c r="J8" s="12">
        <f t="shared" si="1"/>
        <v>-0.11820569864845099</v>
      </c>
      <c r="L8" s="15">
        <f t="shared" si="2"/>
        <v>-0.5960084464750548</v>
      </c>
      <c r="O8" s="20" t="s">
        <v>49</v>
      </c>
      <c r="P8" s="19">
        <f>GETPIVOTDATA("Antal",'AED022'!$H$2,"Område",$O8,"År",P$3)/GETPIVOTDATA("Antal",'AED06'!$H$2,"Område",$O8,"År",P$3)</f>
        <v>5.4376784015223594</v>
      </c>
      <c r="Q8" s="19">
        <f>GETPIVOTDATA("Antal",'AED022'!$H$2,"Område",$O8,"År",Q$3)/GETPIVOTDATA("Antal",'AED06'!$H$2,"Område",$O8,"År",Q$3)</f>
        <v>3.1410887607258404</v>
      </c>
      <c r="S8" s="20"/>
      <c r="T8" s="19"/>
      <c r="U8" s="19"/>
    </row>
    <row r="9" spans="1:21" ht="15" x14ac:dyDescent="0.25">
      <c r="A9" s="7" t="s">
        <v>8</v>
      </c>
      <c r="B9" s="11">
        <f>GETPIVOTDATA("Antal",'AED022'!$H$2,"Område",$A9,"År",B$3)/GETPIVOTDATA("Antal",FOLK1!$F$2,"Område",$A9,"År",B$3)</f>
        <v>1.7280053727333782</v>
      </c>
      <c r="C9" s="11">
        <f>GETPIVOTDATA("Antal",'AED022'!$H$2,"Område",$A9,"År",C$3)/GETPIVOTDATA("Antal",FOLK1!$F$2,"Område",$A9,"År",C$3)</f>
        <v>1.4312602291325696</v>
      </c>
      <c r="E9" s="7" t="s">
        <v>8</v>
      </c>
      <c r="F9" s="11">
        <f>GETPIVOTDATA("Antal",'AED022'!$H$2,"Område",$E9,"År",F$3)/(GETPIVOTDATA("Antal",FOLK1!$F$2,"Område",$E9,"År",F$3)-GETPIVOTDATA("Antal",RESI01!$H$2,"Område",$E9,"År",F$3))</f>
        <v>1.9273408239700374</v>
      </c>
      <c r="G9" s="11">
        <f>GETPIVOTDATA("Antal",'AED022'!$H$2,"Område",$E9,"År",G$3)/(GETPIVOTDATA("Antal",FOLK1!$F$2,"Område",$E9,"År",G$3)-GETPIVOTDATA("Antal",RESI01!$H$2,"Område",$E9,"År",G$3))</f>
        <v>1.5588235294117647</v>
      </c>
      <c r="I9" s="12">
        <f t="shared" ref="I9:I72" si="3">B9-F9</f>
        <v>-0.19933545123665919</v>
      </c>
      <c r="J9" s="12">
        <f t="shared" ref="J9:J72" si="4">C9-G9</f>
        <v>-0.12756330027919516</v>
      </c>
      <c r="L9" s="15">
        <f t="shared" si="2"/>
        <v>-0.19120504789556705</v>
      </c>
      <c r="O9" s="20" t="s">
        <v>8</v>
      </c>
      <c r="P9" s="19">
        <f>GETPIVOTDATA("Antal",'AED022'!$H$2,"Område",$O9,"År",P$3)/GETPIVOTDATA("Antal",'AED06'!$H$2,"Område",$O9,"År",P$3)</f>
        <v>3.6203742788799773</v>
      </c>
      <c r="Q9" s="19">
        <f>GETPIVOTDATA("Antal",'AED022'!$H$2,"Område",$O9,"År",Q$3)/GETPIVOTDATA("Antal",'AED06'!$H$2,"Område",$O9,"År",Q$3)</f>
        <v>4.5803325913316746</v>
      </c>
      <c r="S9" s="20"/>
      <c r="T9" s="19"/>
      <c r="U9" s="19"/>
    </row>
    <row r="10" spans="1:21" ht="15" x14ac:dyDescent="0.25">
      <c r="A10" s="7" t="s">
        <v>59</v>
      </c>
      <c r="B10" s="11">
        <f>GETPIVOTDATA("Antal",'AED022'!$H$2,"Område",$A10,"År",B$3)/GETPIVOTDATA("Antal",FOLK1!$F$2,"Område",$A10,"År",B$3)</f>
        <v>2.1774622892635316</v>
      </c>
      <c r="C10" s="11">
        <f>GETPIVOTDATA("Antal",'AED022'!$H$2,"Område",$A10,"År",C$3)/GETPIVOTDATA("Antal",FOLK1!$F$2,"Område",$A10,"År",C$3)</f>
        <v>0.5592307692307692</v>
      </c>
      <c r="E10" s="7" t="s">
        <v>59</v>
      </c>
      <c r="F10" s="11">
        <f>GETPIVOTDATA("Antal",'AED022'!$H$2,"Område",$E10,"År",F$3)/(GETPIVOTDATA("Antal",FOLK1!$F$2,"Område",$E10,"År",F$3)-GETPIVOTDATA("Antal",RESI01!$H$2,"Område",$E10,"År",F$3))</f>
        <v>2.5351239669421486</v>
      </c>
      <c r="G10" s="11">
        <f>GETPIVOTDATA("Antal",'AED022'!$H$2,"Område",$E10,"År",G$3)/(GETPIVOTDATA("Antal",FOLK1!$F$2,"Område",$E10,"År",G$3)-GETPIVOTDATA("Antal",RESI01!$H$2,"Område",$E10,"År",G$3))</f>
        <v>0.64852809991079396</v>
      </c>
      <c r="I10" s="12">
        <f t="shared" si="3"/>
        <v>-0.35766167767861701</v>
      </c>
      <c r="J10" s="12">
        <f t="shared" si="4"/>
        <v>-8.9297330680024767E-2</v>
      </c>
      <c r="L10" s="15">
        <f t="shared" si="2"/>
        <v>-0.74418288479476413</v>
      </c>
      <c r="O10" s="20" t="s">
        <v>59</v>
      </c>
      <c r="P10" s="19">
        <f>GETPIVOTDATA("Antal",'AED022'!$H$2,"Område",$O10,"År",P$3)/GETPIVOTDATA("Antal",'AED06'!$H$2,"Område",$O10,"År",P$3)</f>
        <v>5.7877358490566042</v>
      </c>
      <c r="Q10" s="19">
        <f>GETPIVOTDATA("Antal",'AED022'!$H$2,"Område",$O10,"År",Q$3)/GETPIVOTDATA("Antal",'AED06'!$H$2,"Område",$O10,"År",Q$3)</f>
        <v>2.3145495065265838</v>
      </c>
      <c r="S10" s="20"/>
      <c r="T10" s="19"/>
      <c r="U10" s="19"/>
    </row>
    <row r="11" spans="1:21" ht="15" x14ac:dyDescent="0.25">
      <c r="A11" s="7" t="s">
        <v>31</v>
      </c>
      <c r="B11" s="11">
        <f>GETPIVOTDATA("Antal",'AED022'!$H$2,"Område",$A11,"År",B$3)/GETPIVOTDATA("Antal",FOLK1!$F$2,"Område",$A11,"År",B$3)</f>
        <v>1.6295843520782396</v>
      </c>
      <c r="C11" s="11">
        <f>GETPIVOTDATA("Antal",'AED022'!$H$2,"Område",$A11,"År",C$3)/GETPIVOTDATA("Antal",FOLK1!$F$2,"Område",$A11,"År",C$3)</f>
        <v>0.91418631619636648</v>
      </c>
      <c r="E11" s="7" t="s">
        <v>31</v>
      </c>
      <c r="F11" s="11">
        <f>GETPIVOTDATA("Antal",'AED022'!$H$2,"Område",$E11,"År",F$3)/(GETPIVOTDATA("Antal",FOLK1!$F$2,"Område",$E11,"År",F$3)-GETPIVOTDATA("Antal",RESI01!$H$2,"Område",$E11,"År",F$3))</f>
        <v>1.8704396632366698</v>
      </c>
      <c r="G11" s="11">
        <f>GETPIVOTDATA("Antal",'AED022'!$H$2,"Område",$E11,"År",G$3)/(GETPIVOTDATA("Antal",FOLK1!$F$2,"Område",$E11,"År",G$3)-GETPIVOTDATA("Antal",RESI01!$H$2,"Område",$E11,"År",G$3))</f>
        <v>1.0251408755960121</v>
      </c>
      <c r="I11" s="12">
        <f t="shared" si="3"/>
        <v>-0.24085531115843017</v>
      </c>
      <c r="J11" s="12">
        <f t="shared" si="4"/>
        <v>-0.1109545593996456</v>
      </c>
      <c r="L11" s="15">
        <f t="shared" si="2"/>
        <v>-0.45192518328975395</v>
      </c>
      <c r="O11" s="20" t="s">
        <v>31</v>
      </c>
      <c r="P11" s="19">
        <f>GETPIVOTDATA("Antal",'AED022'!$H$2,"Område",$O11,"År",P$3)/GETPIVOTDATA("Antal",'AED06'!$H$2,"Område",$O11,"År",P$3)</f>
        <v>4.3993399339933994</v>
      </c>
      <c r="Q11" s="19">
        <f>GETPIVOTDATA("Antal",'AED022'!$H$2,"Område",$O11,"År",Q$3)/GETPIVOTDATA("Antal",'AED06'!$H$2,"Område",$O11,"År",Q$3)</f>
        <v>3.577912254160363</v>
      </c>
      <c r="S11" s="20"/>
      <c r="T11" s="19"/>
      <c r="U11" s="19"/>
    </row>
    <row r="12" spans="1:21" x14ac:dyDescent="0.35">
      <c r="A12" s="7" t="s">
        <v>9</v>
      </c>
      <c r="B12" s="11">
        <f>GETPIVOTDATA("Antal",'AED022'!$H$2,"Område",$A12,"År",B$3)/GETPIVOTDATA("Antal",FOLK1!$F$2,"Område",$A12,"År",B$3)</f>
        <v>1.7421013960323293</v>
      </c>
      <c r="C12" s="11">
        <f>GETPIVOTDATA("Antal",'AED022'!$H$2,"Område",$A12,"År",C$3)/GETPIVOTDATA("Antal",FOLK1!$F$2,"Område",$A12,"År",C$3)</f>
        <v>1.245014245014245</v>
      </c>
      <c r="E12" s="7" t="s">
        <v>9</v>
      </c>
      <c r="F12" s="11">
        <f>GETPIVOTDATA("Antal",'AED022'!$H$2,"Område",$E12,"År",F$3)/(GETPIVOTDATA("Antal",FOLK1!$F$2,"Område",$E12,"År",F$3)-GETPIVOTDATA("Antal",RESI01!$H$2,"Område",$E12,"År",F$3))</f>
        <v>2.0264957264957264</v>
      </c>
      <c r="G12" s="11">
        <f>GETPIVOTDATA("Antal",'AED022'!$H$2,"Område",$E12,"År",G$3)/(GETPIVOTDATA("Antal",FOLK1!$F$2,"Område",$E12,"År",G$3)-GETPIVOTDATA("Antal",RESI01!$H$2,"Område",$E12,"År",G$3))</f>
        <v>1.4299738219895288</v>
      </c>
      <c r="I12" s="12">
        <f t="shared" si="3"/>
        <v>-0.28439433046339713</v>
      </c>
      <c r="J12" s="12">
        <f t="shared" si="4"/>
        <v>-0.18495957697528387</v>
      </c>
      <c r="L12" s="15">
        <f t="shared" si="2"/>
        <v>-0.294361294083615</v>
      </c>
      <c r="O12" s="20" t="s">
        <v>9</v>
      </c>
      <c r="P12" s="19">
        <f>GETPIVOTDATA("Antal",'AED022'!$H$2,"Område",$O12,"År",P$3)/GETPIVOTDATA("Antal",'AED06'!$H$2,"Område",$O12,"År",P$3)</f>
        <v>4.0837065105063726</v>
      </c>
      <c r="Q12" s="19">
        <f>GETPIVOTDATA("Antal",'AED022'!$H$2,"Område",$O12,"År",Q$3)/GETPIVOTDATA("Antal",'AED06'!$H$2,"Område",$O12,"År",Q$3)</f>
        <v>4.0764925373134329</v>
      </c>
      <c r="S12" s="20"/>
      <c r="T12" s="19"/>
      <c r="U12" s="19"/>
    </row>
    <row r="13" spans="1:21" x14ac:dyDescent="0.35">
      <c r="A13" s="7" t="s">
        <v>90</v>
      </c>
      <c r="B13" s="11">
        <f>GETPIVOTDATA("Antal",'AED022'!$H$2,"Område",$A13,"År",B$3)/GETPIVOTDATA("Antal",FOLK1!$F$2,"Område",$A13,"År",B$3)</f>
        <v>1.8238312428734322</v>
      </c>
      <c r="C13" s="11">
        <f>GETPIVOTDATA("Antal",'AED022'!$H$2,"Område",$A13,"År",C$3)/GETPIVOTDATA("Antal",FOLK1!$F$2,"Område",$A13,"År",C$3)</f>
        <v>0.94918699186991873</v>
      </c>
      <c r="E13" s="7" t="s">
        <v>90</v>
      </c>
      <c r="F13" s="11">
        <f>GETPIVOTDATA("Antal",'AED022'!$H$2,"Område",$E13,"År",F$3)/(GETPIVOTDATA("Antal",FOLK1!$F$2,"Område",$E13,"År",F$3)-GETPIVOTDATA("Antal",RESI01!$H$2,"Område",$E13,"År",F$3))</f>
        <v>2.1542087542087542</v>
      </c>
      <c r="G13" s="11">
        <f>GETPIVOTDATA("Antal",'AED022'!$H$2,"Område",$E13,"År",G$3)/(GETPIVOTDATA("Antal",FOLK1!$F$2,"Område",$E13,"År",G$3)-GETPIVOTDATA("Antal",RESI01!$H$2,"Område",$E13,"År",G$3))</f>
        <v>1.0791450028885037</v>
      </c>
      <c r="I13" s="12">
        <f t="shared" si="3"/>
        <v>-0.330377511335322</v>
      </c>
      <c r="J13" s="12">
        <f t="shared" si="4"/>
        <v>-0.12995801101858495</v>
      </c>
      <c r="L13" s="15">
        <f t="shared" si="2"/>
        <v>-0.4990527260739519</v>
      </c>
      <c r="O13" s="20" t="s">
        <v>90</v>
      </c>
      <c r="P13" s="19">
        <f>GETPIVOTDATA("Antal",'AED022'!$H$2,"Område",$O13,"År",P$3)/GETPIVOTDATA("Antal",'AED06'!$H$2,"Område",$O13,"År",P$3)</f>
        <v>5.5877729257641917</v>
      </c>
      <c r="Q13" s="19">
        <f>GETPIVOTDATA("Antal",'AED022'!$H$2,"Område",$O13,"År",Q$3)/GETPIVOTDATA("Antal",'AED06'!$H$2,"Område",$O13,"År",Q$3)</f>
        <v>3.4287812041116008</v>
      </c>
      <c r="S13" s="20"/>
      <c r="T13" s="19"/>
      <c r="U13" s="19"/>
    </row>
    <row r="14" spans="1:21" x14ac:dyDescent="0.35">
      <c r="A14" s="7" t="s">
        <v>5</v>
      </c>
      <c r="B14" s="11">
        <f>GETPIVOTDATA("Antal",'AED022'!$H$2,"Område",$A14,"År",B$3)/GETPIVOTDATA("Antal",FOLK1!$F$2,"Område",$A14,"År",B$3)</f>
        <v>0</v>
      </c>
      <c r="C14" s="11">
        <f>GETPIVOTDATA("Antal",'AED022'!$H$2,"Område",$A14,"År",C$3)/GETPIVOTDATA("Antal",FOLK1!$F$2,"Område",$A14,"År",C$3)</f>
        <v>1.1670951156812339</v>
      </c>
      <c r="E14" s="7" t="s">
        <v>5</v>
      </c>
      <c r="F14" s="11">
        <f>GETPIVOTDATA("Antal",'AED022'!$H$2,"Område",$E14,"År",F$3)/(GETPIVOTDATA("Antal",FOLK1!$F$2,"Område",$E14,"År",F$3)-GETPIVOTDATA("Antal",RESI01!$H$2,"Område",$E14,"År",F$3))</f>
        <v>0</v>
      </c>
      <c r="G14" s="11">
        <f>GETPIVOTDATA("Antal",'AED022'!$H$2,"Område",$E14,"År",G$3)/(GETPIVOTDATA("Antal",FOLK1!$F$2,"Område",$E14,"År",G$3)-GETPIVOTDATA("Antal",RESI01!$H$2,"Område",$E14,"År",G$3))</f>
        <v>1.2989985693848354</v>
      </c>
      <c r="I14" s="12">
        <f t="shared" si="3"/>
        <v>0</v>
      </c>
      <c r="J14" s="12">
        <f t="shared" si="4"/>
        <v>-0.13190345370360146</v>
      </c>
      <c r="L14" s="15" t="e">
        <f t="shared" si="2"/>
        <v>#DIV/0!</v>
      </c>
      <c r="O14" s="20" t="s">
        <v>5</v>
      </c>
      <c r="P14" s="19" t="e">
        <f>GETPIVOTDATA("Antal",'AED022'!$H$2,"Område",$O14,"År",P$3)/GETPIVOTDATA("Antal",'AED06'!$H$2,"Område",$O14,"År",P$3)</f>
        <v>#DIV/0!</v>
      </c>
      <c r="Q14" s="19">
        <f>GETPIVOTDATA("Antal",'AED022'!$H$2,"Område",$O14,"År",Q$3)/GETPIVOTDATA("Antal",'AED06'!$H$2,"Område",$O14,"År",Q$3)</f>
        <v>3.6657246669358092</v>
      </c>
      <c r="S14" s="20"/>
      <c r="T14" s="19"/>
      <c r="U14" s="19"/>
    </row>
    <row r="15" spans="1:21" ht="15" x14ac:dyDescent="0.25">
      <c r="A15" s="7" t="s">
        <v>21</v>
      </c>
      <c r="B15" s="11">
        <f>GETPIVOTDATA("Antal",'AED022'!$H$2,"Område",$A15,"År",B$3)/GETPIVOTDATA("Antal",FOLK1!$F$2,"Område",$A15,"År",B$3)</f>
        <v>1.1230031948881789</v>
      </c>
      <c r="C15" s="11">
        <f>GETPIVOTDATA("Antal",'AED022'!$H$2,"Område",$A15,"År",C$3)/GETPIVOTDATA("Antal",FOLK1!$F$2,"Område",$A15,"År",C$3)</f>
        <v>0.87629688747007184</v>
      </c>
      <c r="E15" s="7" t="s">
        <v>21</v>
      </c>
      <c r="F15" s="11">
        <f>GETPIVOTDATA("Antal",'AED022'!$H$2,"Område",$E15,"År",F$3)/(GETPIVOTDATA("Antal",FOLK1!$F$2,"Område",$E15,"År",F$3)-GETPIVOTDATA("Antal",RESI01!$H$2,"Område",$E15,"År",F$3))</f>
        <v>1.2553571428571428</v>
      </c>
      <c r="G15" s="11">
        <f>GETPIVOTDATA("Antal",'AED022'!$H$2,"Område",$E15,"År",G$3)/(GETPIVOTDATA("Antal",FOLK1!$F$2,"Område",$E15,"År",G$3)-GETPIVOTDATA("Antal",RESI01!$H$2,"Område",$E15,"År",G$3))</f>
        <v>0.96569920844327173</v>
      </c>
      <c r="I15" s="12">
        <f t="shared" si="3"/>
        <v>-0.13235394796896394</v>
      </c>
      <c r="J15" s="12">
        <f t="shared" si="4"/>
        <v>-8.9402320973199889E-2</v>
      </c>
      <c r="L15" s="15">
        <f t="shared" si="2"/>
        <v>-0.23073747264831837</v>
      </c>
      <c r="O15" s="20" t="s">
        <v>21</v>
      </c>
      <c r="P15" s="19">
        <f>GETPIVOTDATA("Antal",'AED022'!$H$2,"Område",$O15,"År",P$3)/GETPIVOTDATA("Antal",'AED06'!$H$2,"Område",$O15,"År",P$3)</f>
        <v>3.1795567616463134</v>
      </c>
      <c r="Q15" s="19">
        <f>GETPIVOTDATA("Antal",'AED022'!$H$2,"Område",$O15,"År",Q$3)/GETPIVOTDATA("Antal",'AED06'!$H$2,"Område",$O15,"År",Q$3)</f>
        <v>3.86347642505278</v>
      </c>
      <c r="S15" s="20"/>
      <c r="T15" s="19"/>
      <c r="U15" s="19"/>
    </row>
    <row r="16" spans="1:21" ht="15" x14ac:dyDescent="0.25">
      <c r="A16" s="7" t="s">
        <v>60</v>
      </c>
      <c r="B16" s="11">
        <f>GETPIVOTDATA("Antal",'AED022'!$H$2,"Område",$A16,"År",B$3)/GETPIVOTDATA("Antal",FOLK1!$F$2,"Område",$A16,"År",B$3)</f>
        <v>1.8351988568706834</v>
      </c>
      <c r="C16" s="11">
        <f>GETPIVOTDATA("Antal",'AED022'!$H$2,"Område",$A16,"År",C$3)/GETPIVOTDATA("Antal",FOLK1!$F$2,"Område",$A16,"År",C$3)</f>
        <v>1.4662243667068757</v>
      </c>
      <c r="E16" s="7" t="s">
        <v>60</v>
      </c>
      <c r="F16" s="11">
        <f>GETPIVOTDATA("Antal",'AED022'!$H$2,"Område",$E16,"År",F$3)/(GETPIVOTDATA("Antal",FOLK1!$F$2,"Område",$E16,"År",F$3)-GETPIVOTDATA("Antal",RESI01!$H$2,"Område",$E16,"År",F$3))</f>
        <v>2.2505841121495327</v>
      </c>
      <c r="G16" s="11">
        <f>GETPIVOTDATA("Antal",'AED022'!$H$2,"Område",$E16,"År",G$3)/(GETPIVOTDATA("Antal",FOLK1!$F$2,"Område",$E16,"År",G$3)-GETPIVOTDATA("Antal",RESI01!$H$2,"Område",$E16,"År",G$3))</f>
        <v>1.6392447741065408</v>
      </c>
      <c r="I16" s="12">
        <f t="shared" si="3"/>
        <v>-0.41538525527884929</v>
      </c>
      <c r="J16" s="12">
        <f t="shared" si="4"/>
        <v>-0.17302040739966507</v>
      </c>
      <c r="L16" s="15">
        <f t="shared" si="2"/>
        <v>-0.27163585432899096</v>
      </c>
      <c r="O16" s="20" t="s">
        <v>60</v>
      </c>
      <c r="P16" s="19">
        <f>GETPIVOTDATA("Antal",'AED022'!$H$2,"Område",$O16,"År",P$3)/GETPIVOTDATA("Antal",'AED06'!$H$2,"Område",$O16,"År",P$3)</f>
        <v>4.0294917381300985</v>
      </c>
      <c r="Q16" s="19">
        <f>GETPIVOTDATA("Antal",'AED022'!$H$2,"Område",$O16,"År",Q$3)/GETPIVOTDATA("Antal",'AED06'!$H$2,"Område",$O16,"År",Q$3)</f>
        <v>4.5124365796312347</v>
      </c>
      <c r="S16" s="20"/>
      <c r="T16" s="19"/>
      <c r="U16" s="19"/>
    </row>
    <row r="17" spans="1:21" x14ac:dyDescent="0.35">
      <c r="A17" s="7" t="s">
        <v>61</v>
      </c>
      <c r="B17" s="11">
        <f>GETPIVOTDATA("Antal",'AED022'!$H$2,"Område",$A17,"År",B$3)/GETPIVOTDATA("Antal",FOLK1!$F$2,"Område",$A17,"År",B$3)</f>
        <v>1.713375796178344</v>
      </c>
      <c r="C17" s="11">
        <f>GETPIVOTDATA("Antal",'AED022'!$H$2,"Område",$A17,"År",C$3)/GETPIVOTDATA("Antal",FOLK1!$F$2,"Område",$A17,"År",C$3)</f>
        <v>1.1262626262626263</v>
      </c>
      <c r="E17" s="7" t="s">
        <v>61</v>
      </c>
      <c r="F17" s="11">
        <f>GETPIVOTDATA("Antal",'AED022'!$H$2,"Område",$E17,"År",F$3)/(GETPIVOTDATA("Antal",FOLK1!$F$2,"Område",$E17,"År",F$3)-GETPIVOTDATA("Antal",RESI01!$H$2,"Område",$E17,"År",F$3))</f>
        <v>2.0378787878787881</v>
      </c>
      <c r="G17" s="11">
        <f>GETPIVOTDATA("Antal",'AED022'!$H$2,"Område",$E17,"År",G$3)/(GETPIVOTDATA("Antal",FOLK1!$F$2,"Område",$E17,"År",G$3)-GETPIVOTDATA("Antal",RESI01!$H$2,"Område",$E17,"År",G$3))</f>
        <v>1.2598870056497176</v>
      </c>
      <c r="I17" s="12">
        <f t="shared" si="3"/>
        <v>-0.32450299170044405</v>
      </c>
      <c r="J17" s="12">
        <f t="shared" si="4"/>
        <v>-0.13362437938709126</v>
      </c>
      <c r="L17" s="15">
        <f t="shared" si="2"/>
        <v>-0.38176548421649553</v>
      </c>
      <c r="O17" s="20" t="s">
        <v>61</v>
      </c>
      <c r="P17" s="19">
        <f>GETPIVOTDATA("Antal",'AED022'!$H$2,"Område",$O17,"År",P$3)/GETPIVOTDATA("Antal",'AED06'!$H$2,"Område",$O17,"År",P$3)</f>
        <v>3.7413073713490959</v>
      </c>
      <c r="Q17" s="19">
        <f>GETPIVOTDATA("Antal",'AED022'!$H$2,"Område",$O17,"År",Q$3)/GETPIVOTDATA("Antal",'AED06'!$H$2,"Område",$O17,"År",Q$3)</f>
        <v>3.3533834586466167</v>
      </c>
      <c r="S17" s="20"/>
      <c r="T17" s="19"/>
      <c r="U17" s="19"/>
    </row>
    <row r="18" spans="1:21" ht="15" x14ac:dyDescent="0.25">
      <c r="A18" s="7" t="s">
        <v>71</v>
      </c>
      <c r="B18" s="11">
        <f>GETPIVOTDATA("Antal",'AED022'!$H$2,"Område",$A18,"År",B$3)/GETPIVOTDATA("Antal",FOLK1!$F$2,"Område",$A18,"År",B$3)</f>
        <v>1.1169188445667124</v>
      </c>
      <c r="C18" s="11">
        <f>GETPIVOTDATA("Antal",'AED022'!$H$2,"Område",$A18,"År",C$3)/GETPIVOTDATA("Antal",FOLK1!$F$2,"Område",$A18,"År",C$3)</f>
        <v>0.72717149220489974</v>
      </c>
      <c r="E18" s="7" t="s">
        <v>71</v>
      </c>
      <c r="F18" s="11">
        <f>GETPIVOTDATA("Antal",'AED022'!$H$2,"Område",$E18,"År",F$3)/(GETPIVOTDATA("Antal",FOLK1!$F$2,"Område",$E18,"År",F$3)-GETPIVOTDATA("Antal",RESI01!$H$2,"Område",$E18,"År",F$3))</f>
        <v>1.3044176706827308</v>
      </c>
      <c r="G18" s="11">
        <f>GETPIVOTDATA("Antal",'AED022'!$H$2,"Område",$E18,"År",G$3)/(GETPIVOTDATA("Antal",FOLK1!$F$2,"Område",$E18,"År",G$3)-GETPIVOTDATA("Antal",RESI01!$H$2,"Område",$E18,"År",G$3))</f>
        <v>0.8244949494949495</v>
      </c>
      <c r="I18" s="12">
        <f t="shared" si="3"/>
        <v>-0.18749882611601842</v>
      </c>
      <c r="J18" s="12">
        <f t="shared" si="4"/>
        <v>-9.7323457290049764E-2</v>
      </c>
      <c r="L18" s="15">
        <f t="shared" si="2"/>
        <v>-0.3679210516494999</v>
      </c>
      <c r="O18" s="20" t="s">
        <v>71</v>
      </c>
      <c r="P18" s="19">
        <f>GETPIVOTDATA("Antal",'AED022'!$H$2,"Område",$O18,"År",P$3)/GETPIVOTDATA("Antal",'AED06'!$H$2,"Område",$O18,"År",P$3)</f>
        <v>2.9885903570114096</v>
      </c>
      <c r="Q18" s="19">
        <f>GETPIVOTDATA("Antal",'AED022'!$H$2,"Område",$O18,"År",Q$3)/GETPIVOTDATA("Antal",'AED06'!$H$2,"Område",$O18,"År",Q$3)</f>
        <v>3.4550264550264549</v>
      </c>
      <c r="S18" s="20"/>
      <c r="T18" s="19"/>
      <c r="U18" s="19"/>
    </row>
    <row r="19" spans="1:21" ht="15" x14ac:dyDescent="0.25">
      <c r="A19" s="7" t="s">
        <v>37</v>
      </c>
      <c r="B19" s="11">
        <f>GETPIVOTDATA("Antal",'AED022'!$H$2,"Område",$A19,"År",B$3)/GETPIVOTDATA("Antal",FOLK1!$F$2,"Område",$A19,"År",B$3)</f>
        <v>1.6258840169731259</v>
      </c>
      <c r="C19" s="11">
        <f>GETPIVOTDATA("Antal",'AED022'!$H$2,"Område",$A19,"År",C$3)/GETPIVOTDATA("Antal",FOLK1!$F$2,"Område",$A19,"År",C$3)</f>
        <v>1.329153605015674</v>
      </c>
      <c r="E19" s="7" t="s">
        <v>37</v>
      </c>
      <c r="F19" s="11">
        <f>GETPIVOTDATA("Antal",'AED022'!$H$2,"Område",$E19,"År",F$3)/(GETPIVOTDATA("Antal",FOLK1!$F$2,"Område",$E19,"År",F$3)-GETPIVOTDATA("Antal",RESI01!$H$2,"Område",$E19,"År",F$3))</f>
        <v>1.9206349206349207</v>
      </c>
      <c r="G19" s="11">
        <f>GETPIVOTDATA("Antal",'AED022'!$H$2,"Område",$E19,"År",G$3)/(GETPIVOTDATA("Antal",FOLK1!$F$2,"Område",$E19,"År",G$3)-GETPIVOTDATA("Antal",RESI01!$H$2,"Område",$E19,"År",G$3))</f>
        <v>1.5046132008516679</v>
      </c>
      <c r="I19" s="12">
        <f t="shared" si="3"/>
        <v>-0.29475090366179479</v>
      </c>
      <c r="J19" s="12">
        <f t="shared" si="4"/>
        <v>-0.17545959583599391</v>
      </c>
      <c r="L19" s="15">
        <f t="shared" si="2"/>
        <v>-0.21660634996979275</v>
      </c>
      <c r="O19" s="20" t="s">
        <v>37</v>
      </c>
      <c r="P19" s="19">
        <f>GETPIVOTDATA("Antal",'AED022'!$H$2,"Område",$O19,"År",P$3)/GETPIVOTDATA("Antal",'AED06'!$H$2,"Område",$O19,"År",P$3)</f>
        <v>4.6257545271629779</v>
      </c>
      <c r="Q19" s="19">
        <f>GETPIVOTDATA("Antal",'AED022'!$H$2,"Område",$O19,"År",Q$3)/GETPIVOTDATA("Antal",'AED06'!$H$2,"Område",$O19,"År",Q$3)</f>
        <v>3.9449199851135095</v>
      </c>
      <c r="S19" s="20"/>
      <c r="T19" s="19"/>
      <c r="U19" s="19"/>
    </row>
    <row r="20" spans="1:21" ht="15" x14ac:dyDescent="0.25">
      <c r="A20" s="7" t="s">
        <v>22</v>
      </c>
      <c r="B20" s="11">
        <f>GETPIVOTDATA("Antal",'AED022'!$H$2,"Område",$A20,"År",B$3)/GETPIVOTDATA("Antal",FOLK1!$F$2,"Område",$A20,"År",B$3)</f>
        <v>1.1191362620997767</v>
      </c>
      <c r="C20" s="11">
        <f>GETPIVOTDATA("Antal",'AED022'!$H$2,"Område",$A20,"År",C$3)/GETPIVOTDATA("Antal",FOLK1!$F$2,"Område",$A20,"År",C$3)</f>
        <v>0.93176470588235294</v>
      </c>
      <c r="E20" s="7" t="s">
        <v>22</v>
      </c>
      <c r="F20" s="11">
        <f>GETPIVOTDATA("Antal",'AED022'!$H$2,"Område",$E20,"År",F$3)/(GETPIVOTDATA("Antal",FOLK1!$F$2,"Område",$E20,"År",F$3)-GETPIVOTDATA("Antal",RESI01!$H$2,"Område",$E20,"År",F$3))</f>
        <v>1.278061224489796</v>
      </c>
      <c r="G20" s="11">
        <f>GETPIVOTDATA("Antal",'AED022'!$H$2,"Område",$E20,"År",G$3)/(GETPIVOTDATA("Antal",FOLK1!$F$2,"Område",$E20,"År",G$3)-GETPIVOTDATA("Antal",RESI01!$H$2,"Område",$E20,"År",G$3))</f>
        <v>1.027237354085603</v>
      </c>
      <c r="I20" s="12">
        <f t="shared" si="3"/>
        <v>-0.1589249623900193</v>
      </c>
      <c r="J20" s="12">
        <f t="shared" si="4"/>
        <v>-9.5472648203250077E-2</v>
      </c>
      <c r="L20" s="15">
        <f t="shared" si="2"/>
        <v>-0.19625340758172383</v>
      </c>
      <c r="O20" s="20" t="s">
        <v>22</v>
      </c>
      <c r="P20" s="19">
        <f>GETPIVOTDATA("Antal",'AED022'!$H$2,"Område",$O20,"År",P$3)/GETPIVOTDATA("Antal",'AED06'!$H$2,"Område",$O20,"År",P$3)</f>
        <v>2.6285414480587619</v>
      </c>
      <c r="Q20" s="19">
        <f>GETPIVOTDATA("Antal",'AED022'!$H$2,"Område",$O20,"År",Q$3)/GETPIVOTDATA("Antal",'AED06'!$H$2,"Område",$O20,"År",Q$3)</f>
        <v>3.0859146697837523</v>
      </c>
      <c r="S20" s="20"/>
      <c r="T20" s="19"/>
      <c r="U20" s="19"/>
    </row>
    <row r="21" spans="1:21" ht="15" x14ac:dyDescent="0.25">
      <c r="A21" s="7" t="s">
        <v>62</v>
      </c>
      <c r="B21" s="11">
        <f>GETPIVOTDATA("Antal",'AED022'!$H$2,"Område",$A21,"År",B$3)/GETPIVOTDATA("Antal",FOLK1!$F$2,"Område",$A21,"År",B$3)</f>
        <v>1.8117936117936118</v>
      </c>
      <c r="C21" s="11">
        <f>GETPIVOTDATA("Antal",'AED022'!$H$2,"Område",$A21,"År",C$3)/GETPIVOTDATA("Antal",FOLK1!$F$2,"Område",$A21,"År",C$3)</f>
        <v>1.1624674196350999</v>
      </c>
      <c r="E21" s="7" t="s">
        <v>62</v>
      </c>
      <c r="F21" s="11">
        <f>GETPIVOTDATA("Antal",'AED022'!$H$2,"Område",$E21,"År",F$3)/(GETPIVOTDATA("Antal",FOLK1!$F$2,"Område",$E21,"År",F$3)-GETPIVOTDATA("Antal",RESI01!$H$2,"Område",$E21,"År",F$3))</f>
        <v>2.0471960022209883</v>
      </c>
      <c r="G21" s="11">
        <f>GETPIVOTDATA("Antal",'AED022'!$H$2,"Område",$E21,"År",G$3)/(GETPIVOTDATA("Antal",FOLK1!$F$2,"Område",$E21,"År",G$3)-GETPIVOTDATA("Antal",RESI01!$H$2,"Område",$E21,"År",G$3))</f>
        <v>1.2809956917185257</v>
      </c>
      <c r="I21" s="12">
        <f t="shared" si="3"/>
        <v>-0.23540239042737654</v>
      </c>
      <c r="J21" s="12">
        <f t="shared" si="4"/>
        <v>-0.11852827208342576</v>
      </c>
      <c r="L21" s="15">
        <f t="shared" si="2"/>
        <v>-0.37426817445482374</v>
      </c>
      <c r="O21" s="20" t="s">
        <v>62</v>
      </c>
      <c r="P21" s="19">
        <f>GETPIVOTDATA("Antal",'AED022'!$H$2,"Område",$O21,"År",P$3)/GETPIVOTDATA("Antal",'AED06'!$H$2,"Område",$O21,"År",P$3)</f>
        <v>4.4475271411338966</v>
      </c>
      <c r="Q21" s="19">
        <f>GETPIVOTDATA("Antal",'AED022'!$H$2,"Område",$O21,"År",Q$3)/GETPIVOTDATA("Antal",'AED06'!$H$2,"Område",$O21,"År",Q$3)</f>
        <v>3.3592769269394931</v>
      </c>
      <c r="S21" s="20"/>
      <c r="T21" s="19"/>
      <c r="U21" s="19"/>
    </row>
    <row r="22" spans="1:21" ht="15" x14ac:dyDescent="0.25">
      <c r="A22" s="7" t="s">
        <v>4</v>
      </c>
      <c r="B22" s="11">
        <f>GETPIVOTDATA("Antal",'AED022'!$H$2,"Område",$A22,"År",B$3)/GETPIVOTDATA("Antal",FOLK1!$F$2,"Område",$A22,"År",B$3)</f>
        <v>1.4089756097560975</v>
      </c>
      <c r="C22" s="11">
        <f>GETPIVOTDATA("Antal",'AED022'!$H$2,"Område",$A22,"År",C$3)/GETPIVOTDATA("Antal",FOLK1!$F$2,"Område",$A22,"År",C$3)</f>
        <v>1.1387990762124711</v>
      </c>
      <c r="E22" s="7" t="s">
        <v>4</v>
      </c>
      <c r="F22" s="11">
        <f>GETPIVOTDATA("Antal",'AED022'!$H$2,"Område",$E22,"År",F$3)/(GETPIVOTDATA("Antal",FOLK1!$F$2,"Område",$E22,"År",F$3)-GETPIVOTDATA("Antal",RESI01!$H$2,"Område",$E22,"År",F$3))</f>
        <v>1.6962649753347427</v>
      </c>
      <c r="G22" s="11">
        <f>GETPIVOTDATA("Antal",'AED022'!$H$2,"Område",$E22,"År",G$3)/(GETPIVOTDATA("Antal",FOLK1!$F$2,"Område",$E22,"År",G$3)-GETPIVOTDATA("Antal",RESI01!$H$2,"Område",$E22,"År",G$3))</f>
        <v>1.3345060893098781</v>
      </c>
      <c r="I22" s="12">
        <f t="shared" si="3"/>
        <v>-0.28728936557864526</v>
      </c>
      <c r="J22" s="12">
        <f t="shared" si="4"/>
        <v>-0.19570701309740701</v>
      </c>
      <c r="L22" s="15">
        <f t="shared" si="2"/>
        <v>-0.21326790995815659</v>
      </c>
      <c r="O22" s="20" t="s">
        <v>4</v>
      </c>
      <c r="P22" s="19">
        <f>GETPIVOTDATA("Antal",'AED022'!$H$2,"Område",$O22,"År",P$3)/GETPIVOTDATA("Antal",'AED06'!$H$2,"Område",$O22,"År",P$3)</f>
        <v>3.2807814629713765</v>
      </c>
      <c r="Q22" s="19">
        <f>GETPIVOTDATA("Antal",'AED022'!$H$2,"Område",$O22,"År",Q$3)/GETPIVOTDATA("Antal",'AED06'!$H$2,"Område",$O22,"År",Q$3)</f>
        <v>3.4588945005611675</v>
      </c>
      <c r="S22" s="20"/>
      <c r="T22" s="19"/>
      <c r="U22" s="19"/>
    </row>
    <row r="23" spans="1:21" ht="15" x14ac:dyDescent="0.25">
      <c r="A23" s="7" t="s">
        <v>91</v>
      </c>
      <c r="B23" s="11">
        <f>GETPIVOTDATA("Antal",'AED022'!$H$2,"Område",$A23,"År",B$3)/GETPIVOTDATA("Antal",FOLK1!$F$2,"Område",$A23,"År",B$3)</f>
        <v>2.4256254225828262</v>
      </c>
      <c r="C23" s="11">
        <f>GETPIVOTDATA("Antal",'AED022'!$H$2,"Område",$A23,"År",C$3)/GETPIVOTDATA("Antal",FOLK1!$F$2,"Område",$A23,"År",C$3)</f>
        <v>1.4466800804828974</v>
      </c>
      <c r="E23" s="7" t="s">
        <v>91</v>
      </c>
      <c r="F23" s="11">
        <f>GETPIVOTDATA("Antal",'AED022'!$H$2,"Område",$E23,"År",F$3)/(GETPIVOTDATA("Antal",FOLK1!$F$2,"Område",$E23,"År",F$3)-GETPIVOTDATA("Antal",RESI01!$H$2,"Område",$E23,"År",F$3))</f>
        <v>3.0505952380952381</v>
      </c>
      <c r="G23" s="11">
        <f>GETPIVOTDATA("Antal",'AED022'!$H$2,"Område",$E23,"År",G$3)/(GETPIVOTDATA("Antal",FOLK1!$F$2,"Område",$E23,"År",G$3)-GETPIVOTDATA("Antal",RESI01!$H$2,"Område",$E23,"År",G$3))</f>
        <v>1.6146936156560796</v>
      </c>
      <c r="I23" s="12">
        <f t="shared" si="3"/>
        <v>-0.62496981551241193</v>
      </c>
      <c r="J23" s="12">
        <f t="shared" si="4"/>
        <v>-0.16801353517318218</v>
      </c>
      <c r="L23" s="15">
        <f t="shared" si="2"/>
        <v>-0.4706955562337144</v>
      </c>
      <c r="O23" s="20" t="s">
        <v>91</v>
      </c>
      <c r="P23" s="19">
        <f>GETPIVOTDATA("Antal",'AED022'!$H$2,"Område",$O23,"År",P$3)/GETPIVOTDATA("Antal",'AED06'!$H$2,"Område",$O23,"År",P$3)</f>
        <v>5.2533313808756779</v>
      </c>
      <c r="Q23" s="19">
        <f>GETPIVOTDATA("Antal",'AED022'!$H$2,"Område",$O23,"År",Q$3)/GETPIVOTDATA("Antal",'AED06'!$H$2,"Område",$O23,"År",Q$3)</f>
        <v>3.4985402474628113</v>
      </c>
      <c r="S23" s="20"/>
      <c r="T23" s="19"/>
      <c r="U23" s="19"/>
    </row>
    <row r="24" spans="1:21" ht="15" x14ac:dyDescent="0.25">
      <c r="A24" s="7" t="s">
        <v>23</v>
      </c>
      <c r="B24" s="11">
        <f>GETPIVOTDATA("Antal",'AED022'!$H$2,"Område",$A24,"År",B$3)/GETPIVOTDATA("Antal",FOLK1!$F$2,"Område",$A24,"År",B$3)</f>
        <v>1.6309606081548031</v>
      </c>
      <c r="C24" s="11">
        <f>GETPIVOTDATA("Antal",'AED022'!$H$2,"Område",$A24,"År",C$3)/GETPIVOTDATA("Antal",FOLK1!$F$2,"Område",$A24,"År",C$3)</f>
        <v>0.88205128205128203</v>
      </c>
      <c r="E24" s="7" t="s">
        <v>23</v>
      </c>
      <c r="F24" s="11">
        <f>GETPIVOTDATA("Antal",'AED022'!$H$2,"Område",$E24,"År",F$3)/(GETPIVOTDATA("Antal",FOLK1!$F$2,"Område",$E24,"År",F$3)-GETPIVOTDATA("Antal",RESI01!$H$2,"Område",$E24,"År",F$3))</f>
        <v>1.8864908073541167</v>
      </c>
      <c r="G24" s="11">
        <f>GETPIVOTDATA("Antal",'AED022'!$H$2,"Område",$E24,"År",G$3)/(GETPIVOTDATA("Antal",FOLK1!$F$2,"Område",$E24,"År",G$3)-GETPIVOTDATA("Antal",RESI01!$H$2,"Område",$E24,"År",G$3))</f>
        <v>0.97560975609756095</v>
      </c>
      <c r="I24" s="12">
        <f t="shared" si="3"/>
        <v>-0.25553019919931352</v>
      </c>
      <c r="J24" s="12">
        <f t="shared" si="4"/>
        <v>-9.3558474046278928E-2</v>
      </c>
      <c r="L24" s="15">
        <f t="shared" si="2"/>
        <v>-0.48284415047540308</v>
      </c>
      <c r="O24" s="20" t="s">
        <v>23</v>
      </c>
      <c r="P24" s="19">
        <f>GETPIVOTDATA("Antal",'AED022'!$H$2,"Område",$O24,"År",P$3)/GETPIVOTDATA("Antal",'AED06'!$H$2,"Område",$O24,"År",P$3)</f>
        <v>3.7341772151898733</v>
      </c>
      <c r="Q24" s="19">
        <f>GETPIVOTDATA("Antal",'AED022'!$H$2,"Område",$O24,"År",Q$3)/GETPIVOTDATA("Antal",'AED06'!$H$2,"Område",$O24,"År",Q$3)</f>
        <v>3.5123545027567897</v>
      </c>
      <c r="S24" s="20"/>
      <c r="T24" s="19"/>
      <c r="U24" s="19"/>
    </row>
    <row r="25" spans="1:21" x14ac:dyDescent="0.35">
      <c r="A25" s="7" t="s">
        <v>24</v>
      </c>
      <c r="B25" s="11">
        <f>GETPIVOTDATA("Antal",'AED022'!$H$2,"Område",$A25,"År",B$3)/GETPIVOTDATA("Antal",FOLK1!$F$2,"Område",$A25,"År",B$3)</f>
        <v>1.0518292682926829</v>
      </c>
      <c r="C25" s="11">
        <f>GETPIVOTDATA("Antal",'AED022'!$H$2,"Område",$A25,"År",C$3)/GETPIVOTDATA("Antal",FOLK1!$F$2,"Område",$A25,"År",C$3)</f>
        <v>0.89844119036372228</v>
      </c>
      <c r="E25" s="7" t="s">
        <v>24</v>
      </c>
      <c r="F25" s="11">
        <f>GETPIVOTDATA("Antal",'AED022'!$H$2,"Område",$E25,"År",F$3)/(GETPIVOTDATA("Antal",FOLK1!$F$2,"Område",$E25,"År",F$3)-GETPIVOTDATA("Antal",RESI01!$H$2,"Område",$E25,"År",F$3))</f>
        <v>1.1557788944723617</v>
      </c>
      <c r="G25" s="11">
        <f>GETPIVOTDATA("Antal",'AED022'!$H$2,"Område",$E25,"År",G$3)/(GETPIVOTDATA("Antal",FOLK1!$F$2,"Område",$E25,"År",G$3)-GETPIVOTDATA("Antal",RESI01!$H$2,"Område",$E25,"År",G$3))</f>
        <v>0.99010931806350855</v>
      </c>
      <c r="I25" s="12">
        <f t="shared" si="3"/>
        <v>-0.10394962617967884</v>
      </c>
      <c r="J25" s="12">
        <f t="shared" si="4"/>
        <v>-9.1668127699786273E-2</v>
      </c>
      <c r="L25" s="15">
        <f t="shared" si="2"/>
        <v>-0.14334019871896428</v>
      </c>
      <c r="O25" s="20" t="s">
        <v>24</v>
      </c>
      <c r="P25" s="19">
        <f>GETPIVOTDATA("Antal",'AED022'!$H$2,"Område",$O25,"År",P$3)/GETPIVOTDATA("Antal",'AED06'!$H$2,"Område",$O25,"År",P$3)</f>
        <v>2.6106696935300793</v>
      </c>
      <c r="Q25" s="19">
        <f>GETPIVOTDATA("Antal",'AED022'!$H$2,"Område",$O25,"År",Q$3)/GETPIVOTDATA("Antal",'AED06'!$H$2,"Område",$O25,"År",Q$3)</f>
        <v>3.5478455512031335</v>
      </c>
      <c r="S25" s="20"/>
      <c r="T25" s="19"/>
      <c r="U25" s="19"/>
    </row>
    <row r="26" spans="1:21" x14ac:dyDescent="0.35">
      <c r="A26" s="7" t="s">
        <v>50</v>
      </c>
      <c r="B26" s="11">
        <f>GETPIVOTDATA("Antal",'AED022'!$H$2,"Område",$A26,"År",B$3)/GETPIVOTDATA("Antal",FOLK1!$F$2,"Område",$A26,"År",B$3)</f>
        <v>1.4552266766579243</v>
      </c>
      <c r="C26" s="11">
        <f>GETPIVOTDATA("Antal",'AED022'!$H$2,"Område",$A26,"År",C$3)/GETPIVOTDATA("Antal",FOLK1!$F$2,"Område",$A26,"År",C$3)</f>
        <v>1.0003465003465004</v>
      </c>
      <c r="E26" s="7" t="s">
        <v>50</v>
      </c>
      <c r="F26" s="11">
        <f>GETPIVOTDATA("Antal",'AED022'!$H$2,"Område",$E26,"År",F$3)/(GETPIVOTDATA("Antal",FOLK1!$F$2,"Område",$E26,"År",F$3)-GETPIVOTDATA("Antal",RESI01!$H$2,"Område",$E26,"År",F$3))</f>
        <v>1.6360572872788544</v>
      </c>
      <c r="G26" s="11">
        <f>GETPIVOTDATA("Antal",'AED022'!$H$2,"Område",$E26,"År",G$3)/(GETPIVOTDATA("Antal",FOLK1!$F$2,"Område",$E26,"År",G$3)-GETPIVOTDATA("Antal",RESI01!$H$2,"Område",$E26,"År",G$3))</f>
        <v>1.1086789554531491</v>
      </c>
      <c r="I26" s="12">
        <f t="shared" si="3"/>
        <v>-0.18083061062093009</v>
      </c>
      <c r="J26" s="12">
        <f t="shared" si="4"/>
        <v>-0.10833245510664868</v>
      </c>
      <c r="L26" s="15">
        <f t="shared" si="2"/>
        <v>-0.32234710601293104</v>
      </c>
      <c r="O26" s="20" t="s">
        <v>50</v>
      </c>
      <c r="P26" s="19">
        <f>GETPIVOTDATA("Antal",'AED022'!$H$2,"Område",$O26,"År",P$3)/GETPIVOTDATA("Antal",'AED06'!$H$2,"Område",$O26,"År",P$3)</f>
        <v>3.4124055526269546</v>
      </c>
      <c r="Q26" s="19">
        <f>GETPIVOTDATA("Antal",'AED022'!$H$2,"Område",$O26,"År",Q$3)/GETPIVOTDATA("Antal",'AED06'!$H$2,"Område",$O26,"År",Q$3)</f>
        <v>3.5190151145782544</v>
      </c>
      <c r="S26" s="20"/>
      <c r="T26" s="19"/>
      <c r="U26" s="19"/>
    </row>
    <row r="27" spans="1:21" x14ac:dyDescent="0.35">
      <c r="A27" s="7" t="s">
        <v>10</v>
      </c>
      <c r="B27" s="11">
        <f>GETPIVOTDATA("Antal",'AED022'!$H$2,"Område",$A27,"År",B$3)/GETPIVOTDATA("Antal",FOLK1!$F$2,"Område",$A27,"År",B$3)</f>
        <v>2.4018433179723502</v>
      </c>
      <c r="C27" s="11">
        <f>GETPIVOTDATA("Antal",'AED022'!$H$2,"Område",$A27,"År",C$3)/GETPIVOTDATA("Antal",FOLK1!$F$2,"Område",$A27,"År",C$3)</f>
        <v>1.1385034013605442</v>
      </c>
      <c r="E27" s="7" t="s">
        <v>10</v>
      </c>
      <c r="F27" s="11">
        <f>GETPIVOTDATA("Antal",'AED022'!$H$2,"Område",$E27,"År",F$3)/(GETPIVOTDATA("Antal",FOLK1!$F$2,"Område",$E27,"År",F$3)-GETPIVOTDATA("Antal",RESI01!$H$2,"Område",$E27,"År",F$3))</f>
        <v>2.7767714437932871</v>
      </c>
      <c r="G27" s="11">
        <f>GETPIVOTDATA("Antal",'AED022'!$H$2,"Område",$E27,"År",G$3)/(GETPIVOTDATA("Antal",FOLK1!$F$2,"Område",$E27,"År",G$3)-GETPIVOTDATA("Antal",RESI01!$H$2,"Område",$E27,"År",G$3))</f>
        <v>1.36687357072852</v>
      </c>
      <c r="I27" s="12">
        <f t="shared" si="3"/>
        <v>-0.37492812582093693</v>
      </c>
      <c r="J27" s="12">
        <f t="shared" si="4"/>
        <v>-0.22837016936797583</v>
      </c>
      <c r="L27" s="15">
        <f t="shared" si="2"/>
        <v>-0.50774718107109895</v>
      </c>
      <c r="O27" s="20" t="s">
        <v>10</v>
      </c>
      <c r="P27" s="19">
        <f>GETPIVOTDATA("Antal",'AED022'!$H$2,"Område",$O27,"År",P$3)/GETPIVOTDATA("Antal",'AED06'!$H$2,"Område",$O27,"År",P$3)</f>
        <v>5.2633173441050243</v>
      </c>
      <c r="Q27" s="19">
        <f>GETPIVOTDATA("Antal",'AED022'!$H$2,"Område",$O27,"År",Q$3)/GETPIVOTDATA("Antal",'AED06'!$H$2,"Område",$O27,"År",Q$3)</f>
        <v>3.9408495808608834</v>
      </c>
      <c r="S27" s="20"/>
      <c r="T27" s="19"/>
      <c r="U27" s="19"/>
    </row>
    <row r="28" spans="1:21" x14ac:dyDescent="0.35">
      <c r="A28" s="7" t="s">
        <v>11</v>
      </c>
      <c r="B28" s="11">
        <f>GETPIVOTDATA("Antal",'AED022'!$H$2,"Område",$A28,"År",B$3)/GETPIVOTDATA("Antal",FOLK1!$F$2,"Område",$A28,"År",B$3)</f>
        <v>1.3209001233045623</v>
      </c>
      <c r="C28" s="11">
        <f>GETPIVOTDATA("Antal",'AED022'!$H$2,"Område",$A28,"År",C$3)/GETPIVOTDATA("Antal",FOLK1!$F$2,"Område",$A28,"År",C$3)</f>
        <v>1.1902191171800571</v>
      </c>
      <c r="E28" s="7" t="s">
        <v>11</v>
      </c>
      <c r="F28" s="11">
        <f>GETPIVOTDATA("Antal",'AED022'!$H$2,"Område",$E28,"År",F$3)/(GETPIVOTDATA("Antal",FOLK1!$F$2,"Område",$E28,"År",F$3)-GETPIVOTDATA("Antal",RESI01!$H$2,"Område",$E28,"År",F$3))</f>
        <v>1.4982517482517483</v>
      </c>
      <c r="G28" s="11">
        <f>GETPIVOTDATA("Antal",'AED022'!$H$2,"Område",$E28,"År",G$3)/(GETPIVOTDATA("Antal",FOLK1!$F$2,"Område",$E28,"År",G$3)-GETPIVOTDATA("Antal",RESI01!$H$2,"Område",$E28,"År",G$3))</f>
        <v>1.3933085501858735</v>
      </c>
      <c r="I28" s="12">
        <f t="shared" si="3"/>
        <v>-0.17735162494718604</v>
      </c>
      <c r="J28" s="12">
        <f t="shared" si="4"/>
        <v>-0.20308943300581639</v>
      </c>
      <c r="L28" s="15">
        <f t="shared" si="2"/>
        <v>-7.0043768137316678E-2</v>
      </c>
      <c r="O28" s="20" t="s">
        <v>11</v>
      </c>
      <c r="P28" s="19">
        <f>GETPIVOTDATA("Antal",'AED022'!$H$2,"Område",$O28,"År",P$3)/GETPIVOTDATA("Antal",'AED06'!$H$2,"Område",$O28,"År",P$3)</f>
        <v>3.6608287056813329</v>
      </c>
      <c r="Q28" s="19">
        <f>GETPIVOTDATA("Antal",'AED022'!$H$2,"Område",$O28,"År",Q$3)/GETPIVOTDATA("Antal",'AED06'!$H$2,"Område",$O28,"År",Q$3)</f>
        <v>4.7341164582543893</v>
      </c>
      <c r="S28" s="20"/>
      <c r="T28" s="19"/>
      <c r="U28" s="19"/>
    </row>
    <row r="29" spans="1:21" x14ac:dyDescent="0.35">
      <c r="A29" s="7" t="s">
        <v>12</v>
      </c>
      <c r="B29" s="11">
        <f>GETPIVOTDATA("Antal",'AED022'!$H$2,"Område",$A29,"År",B$3)/GETPIVOTDATA("Antal",FOLK1!$F$2,"Område",$A29,"År",B$3)</f>
        <v>1.0570093457943925</v>
      </c>
      <c r="C29" s="11">
        <f>GETPIVOTDATA("Antal",'AED022'!$H$2,"Område",$A29,"År",C$3)/GETPIVOTDATA("Antal",FOLK1!$F$2,"Område",$A29,"År",C$3)</f>
        <v>0.58798283261802575</v>
      </c>
      <c r="E29" s="7" t="s">
        <v>12</v>
      </c>
      <c r="F29" s="11">
        <f>GETPIVOTDATA("Antal",'AED022'!$H$2,"Område",$E29,"År",F$3)/(GETPIVOTDATA("Antal",FOLK1!$F$2,"Område",$E29,"År",F$3)-GETPIVOTDATA("Antal",RESI01!$H$2,"Område",$E29,"År",F$3))</f>
        <v>1.2109207708779444</v>
      </c>
      <c r="G29" s="11">
        <f>GETPIVOTDATA("Antal",'AED022'!$H$2,"Område",$E29,"År",G$3)/(GETPIVOTDATA("Antal",FOLK1!$F$2,"Område",$E29,"År",G$3)-GETPIVOTDATA("Antal",RESI01!$H$2,"Område",$E29,"År",G$3))</f>
        <v>0.67222767419038276</v>
      </c>
      <c r="I29" s="12">
        <f t="shared" si="3"/>
        <v>-0.15391142508355182</v>
      </c>
      <c r="J29" s="12">
        <f t="shared" si="4"/>
        <v>-8.424484157235701E-2</v>
      </c>
      <c r="L29" s="15">
        <f t="shared" si="2"/>
        <v>-0.44486238046523652</v>
      </c>
      <c r="O29" s="20" t="s">
        <v>12</v>
      </c>
      <c r="P29" s="19">
        <f>GETPIVOTDATA("Antal",'AED022'!$H$2,"Område",$O29,"År",P$3)/GETPIVOTDATA("Antal",'AED06'!$H$2,"Område",$O29,"År",P$3)</f>
        <v>2.8459989934574739</v>
      </c>
      <c r="Q29" s="19">
        <f>GETPIVOTDATA("Antal",'AED022'!$H$2,"Område",$O29,"År",Q$3)/GETPIVOTDATA("Antal",'AED06'!$H$2,"Område",$O29,"År",Q$3)</f>
        <v>2.0738722373599758</v>
      </c>
      <c r="S29" s="20"/>
      <c r="T29" s="19"/>
      <c r="U29" s="19"/>
    </row>
    <row r="30" spans="1:21" x14ac:dyDescent="0.35">
      <c r="A30" s="7" t="s">
        <v>32</v>
      </c>
      <c r="B30" s="11">
        <f>GETPIVOTDATA("Antal",'AED022'!$H$2,"Område",$A30,"År",B$3)/GETPIVOTDATA("Antal",FOLK1!$F$2,"Område",$A30,"År",B$3)</f>
        <v>2.6044776119402986</v>
      </c>
      <c r="C30" s="11">
        <f>GETPIVOTDATA("Antal",'AED022'!$H$2,"Område",$A30,"År",C$3)/GETPIVOTDATA("Antal",FOLK1!$F$2,"Område",$A30,"År",C$3)</f>
        <v>1.4542824074074074</v>
      </c>
      <c r="E30" s="7" t="s">
        <v>32</v>
      </c>
      <c r="F30" s="11">
        <f>GETPIVOTDATA("Antal",'AED022'!$H$2,"Område",$E30,"År",F$3)/(GETPIVOTDATA("Antal",FOLK1!$F$2,"Område",$E30,"År",F$3)-GETPIVOTDATA("Antal",RESI01!$H$2,"Område",$E30,"År",F$3))</f>
        <v>2.9797225186766276</v>
      </c>
      <c r="G30" s="11">
        <f>GETPIVOTDATA("Antal",'AED022'!$H$2,"Område",$E30,"År",G$3)/(GETPIVOTDATA("Antal",FOLK1!$F$2,"Område",$E30,"År",G$3)-GETPIVOTDATA("Antal",RESI01!$H$2,"Område",$E30,"År",G$3))</f>
        <v>1.6318181818181818</v>
      </c>
      <c r="I30" s="12">
        <f t="shared" si="3"/>
        <v>-0.37524490673632904</v>
      </c>
      <c r="J30" s="12">
        <f t="shared" si="4"/>
        <v>-0.17753577441077439</v>
      </c>
      <c r="L30" s="15">
        <f t="shared" si="2"/>
        <v>-0.45235901276374058</v>
      </c>
      <c r="O30" s="20" t="s">
        <v>32</v>
      </c>
      <c r="P30" s="19">
        <f>GETPIVOTDATA("Antal",'AED022'!$H$2,"Område",$O30,"År",P$3)/GETPIVOTDATA("Antal",'AED06'!$H$2,"Område",$O30,"År",P$3)</f>
        <v>5.3589251439539352</v>
      </c>
      <c r="Q30" s="19">
        <f>GETPIVOTDATA("Antal",'AED022'!$H$2,"Område",$O30,"År",Q$3)/GETPIVOTDATA("Antal",'AED06'!$H$2,"Område",$O30,"År",Q$3)</f>
        <v>4.5933101809541217</v>
      </c>
      <c r="S30" s="20"/>
      <c r="T30" s="19"/>
      <c r="U30" s="19"/>
    </row>
    <row r="31" spans="1:21" x14ac:dyDescent="0.35">
      <c r="A31" s="7" t="s">
        <v>25</v>
      </c>
      <c r="B31" s="11">
        <f>GETPIVOTDATA("Antal",'AED022'!$H$2,"Område",$A31,"År",B$3)/GETPIVOTDATA("Antal",FOLK1!$F$2,"Område",$A31,"År",B$3)</f>
        <v>0</v>
      </c>
      <c r="C31" s="11">
        <f>GETPIVOTDATA("Antal",'AED022'!$H$2,"Område",$A31,"År",C$3)/GETPIVOTDATA("Antal",FOLK1!$F$2,"Område",$A31,"År",C$3)</f>
        <v>0.76261585993820802</v>
      </c>
      <c r="E31" s="7" t="s">
        <v>25</v>
      </c>
      <c r="F31" s="11">
        <f>GETPIVOTDATA("Antal",'AED022'!$H$2,"Område",$E31,"År",F$3)/(GETPIVOTDATA("Antal",FOLK1!$F$2,"Område",$E31,"År",F$3)-GETPIVOTDATA("Antal",RESI01!$H$2,"Område",$E31,"År",F$3))</f>
        <v>0</v>
      </c>
      <c r="G31" s="11">
        <f>GETPIVOTDATA("Antal",'AED022'!$H$2,"Område",$E31,"År",G$3)/(GETPIVOTDATA("Antal",FOLK1!$F$2,"Område",$E31,"År",G$3)-GETPIVOTDATA("Antal",RESI01!$H$2,"Område",$E31,"År",G$3))</f>
        <v>0.86104651162790702</v>
      </c>
      <c r="I31" s="12">
        <f t="shared" si="3"/>
        <v>0</v>
      </c>
      <c r="J31" s="12">
        <f t="shared" si="4"/>
        <v>-9.8430651689699E-2</v>
      </c>
      <c r="L31" s="15" t="e">
        <f t="shared" si="2"/>
        <v>#DIV/0!</v>
      </c>
      <c r="O31" s="20" t="s">
        <v>25</v>
      </c>
      <c r="P31" s="19" t="e">
        <f>GETPIVOTDATA("Antal",'AED022'!$H$2,"Område",$O31,"År",P$3)/GETPIVOTDATA("Antal",'AED06'!$H$2,"Område",$O31,"År",P$3)</f>
        <v>#DIV/0!</v>
      </c>
      <c r="Q31" s="19">
        <f>GETPIVOTDATA("Antal",'AED022'!$H$2,"Område",$O31,"År",Q$3)/GETPIVOTDATA("Antal",'AED06'!$H$2,"Område",$O31,"År",Q$3)</f>
        <v>2.8301165679342635</v>
      </c>
      <c r="S31" s="20"/>
      <c r="T31" s="19"/>
      <c r="U31" s="19"/>
    </row>
    <row r="32" spans="1:21" x14ac:dyDescent="0.35">
      <c r="A32" s="7" t="s">
        <v>38</v>
      </c>
      <c r="B32" s="11">
        <f>GETPIVOTDATA("Antal",'AED022'!$H$2,"Område",$A32,"År",B$3)/GETPIVOTDATA("Antal",FOLK1!$F$2,"Område",$A32,"År",B$3)</f>
        <v>1.472214054689797</v>
      </c>
      <c r="C32" s="11">
        <f>GETPIVOTDATA("Antal",'AED022'!$H$2,"Område",$A32,"År",C$3)/GETPIVOTDATA("Antal",FOLK1!$F$2,"Område",$A32,"År",C$3)</f>
        <v>1.0692904656319291</v>
      </c>
      <c r="E32" s="7" t="s">
        <v>38</v>
      </c>
      <c r="F32" s="11">
        <f>GETPIVOTDATA("Antal",'AED022'!$H$2,"Område",$E32,"År",F$3)/(GETPIVOTDATA("Antal",FOLK1!$F$2,"Område",$E32,"År",F$3)-GETPIVOTDATA("Antal",RESI01!$H$2,"Område",$E32,"År",F$3))</f>
        <v>1.6864264061973728</v>
      </c>
      <c r="G32" s="11">
        <f>GETPIVOTDATA("Antal",'AED022'!$H$2,"Område",$E32,"År",G$3)/(GETPIVOTDATA("Antal",FOLK1!$F$2,"Område",$E32,"År",G$3)-GETPIVOTDATA("Antal",RESI01!$H$2,"Område",$E32,"År",G$3))</f>
        <v>1.2011207970112079</v>
      </c>
      <c r="I32" s="12">
        <f t="shared" si="3"/>
        <v>-0.21421235150757578</v>
      </c>
      <c r="J32" s="12">
        <f t="shared" si="4"/>
        <v>-0.1318303313792788</v>
      </c>
      <c r="L32" s="15">
        <f t="shared" si="2"/>
        <v>-0.28777159050803353</v>
      </c>
      <c r="O32" s="20" t="s">
        <v>38</v>
      </c>
      <c r="P32" s="19">
        <f>GETPIVOTDATA("Antal",'AED022'!$H$2,"Område",$O32,"År",P$3)/GETPIVOTDATA("Antal",'AED06'!$H$2,"Område",$O32,"År",P$3)</f>
        <v>4.0840130505709622</v>
      </c>
      <c r="Q32" s="19">
        <f>GETPIVOTDATA("Antal",'AED022'!$H$2,"Område",$O32,"År",Q$3)/GETPIVOTDATA("Antal",'AED06'!$H$2,"Område",$O32,"År",Q$3)</f>
        <v>3.9508448540706604</v>
      </c>
      <c r="S32" s="20"/>
      <c r="T32" s="19"/>
      <c r="U32" s="19"/>
    </row>
    <row r="33" spans="1:21" x14ac:dyDescent="0.35">
      <c r="A33" s="7" t="s">
        <v>63</v>
      </c>
      <c r="B33" s="11">
        <f>GETPIVOTDATA("Antal",'AED022'!$H$2,"Område",$A33,"År",B$3)/GETPIVOTDATA("Antal",FOLK1!$F$2,"Område",$A33,"År",B$3)</f>
        <v>1.3331932773109243</v>
      </c>
      <c r="C33" s="11">
        <f>GETPIVOTDATA("Antal",'AED022'!$H$2,"Område",$A33,"År",C$3)/GETPIVOTDATA("Antal",FOLK1!$F$2,"Område",$A33,"År",C$3)</f>
        <v>1.0058986814712005</v>
      </c>
      <c r="E33" s="7" t="s">
        <v>63</v>
      </c>
      <c r="F33" s="11">
        <f>GETPIVOTDATA("Antal",'AED022'!$H$2,"Område",$E33,"År",F$3)/(GETPIVOTDATA("Antal",FOLK1!$F$2,"Område",$E33,"År",F$3)-GETPIVOTDATA("Antal",RESI01!$H$2,"Område",$E33,"År",F$3))</f>
        <v>1.5240153698366954</v>
      </c>
      <c r="G33" s="11">
        <f>GETPIVOTDATA("Antal",'AED022'!$H$2,"Område",$E33,"År",G$3)/(GETPIVOTDATA("Antal",FOLK1!$F$2,"Område",$E33,"År",G$3)-GETPIVOTDATA("Antal",RESI01!$H$2,"Område",$E33,"År",G$3))</f>
        <v>1.1073338426279602</v>
      </c>
      <c r="I33" s="12">
        <f t="shared" si="3"/>
        <v>-0.19082209252577109</v>
      </c>
      <c r="J33" s="12">
        <f t="shared" si="4"/>
        <v>-0.10143516115675966</v>
      </c>
      <c r="L33" s="15">
        <f t="shared" si="2"/>
        <v>-0.27341031819999584</v>
      </c>
      <c r="O33" s="20" t="s">
        <v>63</v>
      </c>
      <c r="P33" s="19">
        <f>GETPIVOTDATA("Antal",'AED022'!$H$2,"Område",$O33,"År",P$3)/GETPIVOTDATA("Antal",'AED06'!$H$2,"Område",$O33,"År",P$3)</f>
        <v>3.5885546256503056</v>
      </c>
      <c r="Q33" s="19">
        <f>GETPIVOTDATA("Antal",'AED022'!$H$2,"Område",$O33,"År",Q$3)/GETPIVOTDATA("Antal",'AED06'!$H$2,"Område",$O33,"År",Q$3)</f>
        <v>3.4242853768013228</v>
      </c>
      <c r="S33" s="20"/>
      <c r="T33" s="19"/>
      <c r="U33" s="19"/>
    </row>
    <row r="34" spans="1:21" x14ac:dyDescent="0.35">
      <c r="A34" s="7" t="s">
        <v>26</v>
      </c>
      <c r="B34" s="11">
        <f>GETPIVOTDATA("Antal",'AED022'!$H$2,"Område",$A34,"År",B$3)/GETPIVOTDATA("Antal",FOLK1!$F$2,"Område",$A34,"År",B$3)</f>
        <v>1.8886032562125108</v>
      </c>
      <c r="C34" s="11">
        <f>GETPIVOTDATA("Antal",'AED022'!$H$2,"Område",$A34,"År",C$3)/GETPIVOTDATA("Antal",FOLK1!$F$2,"Område",$A34,"År",C$3)</f>
        <v>1.2737931034482759</v>
      </c>
      <c r="E34" s="7" t="s">
        <v>26</v>
      </c>
      <c r="F34" s="11">
        <f>GETPIVOTDATA("Antal",'AED022'!$H$2,"Område",$E34,"År",F$3)/(GETPIVOTDATA("Antal",FOLK1!$F$2,"Område",$E34,"År",F$3)-GETPIVOTDATA("Antal",RESI01!$H$2,"Område",$E34,"År",F$3))</f>
        <v>2.1930348258706469</v>
      </c>
      <c r="G34" s="11">
        <f>GETPIVOTDATA("Antal",'AED022'!$H$2,"Område",$E34,"År",G$3)/(GETPIVOTDATA("Antal",FOLK1!$F$2,"Område",$E34,"År",G$3)-GETPIVOTDATA("Antal",RESI01!$H$2,"Område",$E34,"År",G$3))</f>
        <v>1.4373540856031128</v>
      </c>
      <c r="I34" s="12">
        <f t="shared" si="3"/>
        <v>-0.30443156965813611</v>
      </c>
      <c r="J34" s="12">
        <f t="shared" si="4"/>
        <v>-0.16356098215483694</v>
      </c>
      <c r="L34" s="15">
        <f t="shared" si="2"/>
        <v>-0.34458218873360785</v>
      </c>
      <c r="O34" s="20" t="s">
        <v>26</v>
      </c>
      <c r="P34" s="19">
        <f>GETPIVOTDATA("Antal",'AED022'!$H$2,"Område",$O34,"År",P$3)/GETPIVOTDATA("Antal",'AED06'!$H$2,"Område",$O34,"År",P$3)</f>
        <v>4.220605132133282</v>
      </c>
      <c r="Q34" s="19">
        <f>GETPIVOTDATA("Antal",'AED022'!$H$2,"Område",$O34,"År",Q$3)/GETPIVOTDATA("Antal",'AED06'!$H$2,"Område",$O34,"År",Q$3)</f>
        <v>3.9231096006796942</v>
      </c>
      <c r="S34" s="20"/>
      <c r="T34" s="19"/>
      <c r="U34" s="19"/>
    </row>
    <row r="35" spans="1:21" x14ac:dyDescent="0.35">
      <c r="A35" s="7" t="s">
        <v>72</v>
      </c>
      <c r="B35" s="11">
        <f>GETPIVOTDATA("Antal",'AED022'!$H$2,"Område",$A35,"År",B$3)/GETPIVOTDATA("Antal",FOLK1!$F$2,"Område",$A35,"År",B$3)</f>
        <v>1.3680216802168021</v>
      </c>
      <c r="C35" s="11">
        <f>GETPIVOTDATA("Antal",'AED022'!$H$2,"Område",$A35,"År",C$3)/GETPIVOTDATA("Antal",FOLK1!$F$2,"Område",$A35,"År",C$3)</f>
        <v>1.2583908045977013</v>
      </c>
      <c r="E35" s="7" t="s">
        <v>72</v>
      </c>
      <c r="F35" s="11">
        <f>GETPIVOTDATA("Antal",'AED022'!$H$2,"Område",$E35,"År",F$3)/(GETPIVOTDATA("Antal",FOLK1!$F$2,"Område",$E35,"År",F$3)-GETPIVOTDATA("Antal",RESI01!$H$2,"Område",$E35,"År",F$3))</f>
        <v>1.5954487989886219</v>
      </c>
      <c r="G35" s="11">
        <f>GETPIVOTDATA("Antal",'AED022'!$H$2,"Område",$E35,"År",G$3)/(GETPIVOTDATA("Antal",FOLK1!$F$2,"Område",$E35,"År",G$3)-GETPIVOTDATA("Antal",RESI01!$H$2,"Område",$E35,"År",G$3))</f>
        <v>1.3830217281455282</v>
      </c>
      <c r="I35" s="12">
        <f t="shared" si="3"/>
        <v>-0.22742711877181976</v>
      </c>
      <c r="J35" s="12">
        <f t="shared" si="4"/>
        <v>-0.1246309235478269</v>
      </c>
      <c r="L35" s="15">
        <f t="shared" si="2"/>
        <v>-0.13314565216869031</v>
      </c>
      <c r="O35" s="20" t="s">
        <v>72</v>
      </c>
      <c r="P35" s="19">
        <f>GETPIVOTDATA("Antal",'AED022'!$H$2,"Område",$O35,"År",P$3)/GETPIVOTDATA("Antal",'AED06'!$H$2,"Område",$O35,"År",P$3)</f>
        <v>3.504582060538739</v>
      </c>
      <c r="Q35" s="19">
        <f>GETPIVOTDATA("Antal",'AED022'!$H$2,"Område",$O35,"År",Q$3)/GETPIVOTDATA("Antal",'AED06'!$H$2,"Område",$O35,"År",Q$3)</f>
        <v>4.2652329749103943</v>
      </c>
      <c r="S35" s="20"/>
      <c r="T35" s="19"/>
      <c r="U35" s="19"/>
    </row>
    <row r="36" spans="1:21" x14ac:dyDescent="0.35">
      <c r="A36" s="7" t="s">
        <v>27</v>
      </c>
      <c r="B36" s="11">
        <f>GETPIVOTDATA("Antal",'AED022'!$H$2,"Område",$A36,"År",B$3)/GETPIVOTDATA("Antal",FOLK1!$F$2,"Område",$A36,"År",B$3)</f>
        <v>1.7160589604344454</v>
      </c>
      <c r="C36" s="11">
        <f>GETPIVOTDATA("Antal",'AED022'!$H$2,"Område",$A36,"År",C$3)/GETPIVOTDATA("Antal",FOLK1!$F$2,"Område",$A36,"År",C$3)</f>
        <v>1.2438231469440832</v>
      </c>
      <c r="E36" s="7" t="s">
        <v>27</v>
      </c>
      <c r="F36" s="11">
        <f>GETPIVOTDATA("Antal",'AED022'!$H$2,"Område",$E36,"År",F$3)/(GETPIVOTDATA("Antal",FOLK1!$F$2,"Område",$E36,"År",F$3)-GETPIVOTDATA("Antal",RESI01!$H$2,"Område",$E36,"År",F$3))</f>
        <v>2.0072595281306715</v>
      </c>
      <c r="G36" s="11">
        <f>GETPIVOTDATA("Antal",'AED022'!$H$2,"Område",$E36,"År",G$3)/(GETPIVOTDATA("Antal",FOLK1!$F$2,"Område",$E36,"År",G$3)-GETPIVOTDATA("Antal",RESI01!$H$2,"Område",$E36,"År",G$3))</f>
        <v>1.3953318745441283</v>
      </c>
      <c r="I36" s="12">
        <f t="shared" si="3"/>
        <v>-0.29120056769622615</v>
      </c>
      <c r="J36" s="12">
        <f t="shared" si="4"/>
        <v>-0.15150872760004508</v>
      </c>
      <c r="L36" s="15">
        <f t="shared" si="2"/>
        <v>-0.30485726684103553</v>
      </c>
      <c r="O36" s="20" t="s">
        <v>27</v>
      </c>
      <c r="P36" s="19">
        <f>GETPIVOTDATA("Antal",'AED022'!$H$2,"Område",$O36,"År",P$3)/GETPIVOTDATA("Antal",'AED06'!$H$2,"Område",$O36,"År",P$3)</f>
        <v>4.5406958842245713</v>
      </c>
      <c r="Q36" s="19">
        <f>GETPIVOTDATA("Antal",'AED022'!$H$2,"Område",$O36,"År",Q$3)/GETPIVOTDATA("Antal",'AED06'!$H$2,"Område",$O36,"År",Q$3)</f>
        <v>4.7747410458005746</v>
      </c>
      <c r="S36" s="20"/>
      <c r="T36" s="19"/>
      <c r="U36" s="19"/>
    </row>
    <row r="37" spans="1:21" x14ac:dyDescent="0.35">
      <c r="A37" s="7" t="s">
        <v>13</v>
      </c>
      <c r="B37" s="11">
        <f>GETPIVOTDATA("Antal",'AED022'!$H$2,"Område",$A37,"År",B$3)/GETPIVOTDATA("Antal",FOLK1!$F$2,"Område",$A37,"År",B$3)</f>
        <v>1.5681818181818181</v>
      </c>
      <c r="C37" s="11">
        <f>GETPIVOTDATA("Antal",'AED022'!$H$2,"Område",$A37,"År",C$3)/GETPIVOTDATA("Antal",FOLK1!$F$2,"Område",$A37,"År",C$3)</f>
        <v>0.91180555555555554</v>
      </c>
      <c r="E37" s="7" t="s">
        <v>13</v>
      </c>
      <c r="F37" s="11">
        <f>GETPIVOTDATA("Antal",'AED022'!$H$2,"Område",$E37,"År",F$3)/(GETPIVOTDATA("Antal",FOLK1!$F$2,"Område",$E37,"År",F$3)-GETPIVOTDATA("Antal",RESI01!$H$2,"Område",$E37,"År",F$3))</f>
        <v>1.7190721649484537</v>
      </c>
      <c r="G37" s="11">
        <f>GETPIVOTDATA("Antal",'AED022'!$H$2,"Område",$E37,"År",G$3)/(GETPIVOTDATA("Antal",FOLK1!$F$2,"Område",$E37,"År",G$3)-GETPIVOTDATA("Antal",RESI01!$H$2,"Område",$E37,"År",G$3))</f>
        <v>0.95144927536231882</v>
      </c>
      <c r="I37" s="12">
        <f t="shared" si="3"/>
        <v>-0.1508903467666356</v>
      </c>
      <c r="J37" s="12">
        <f t="shared" si="4"/>
        <v>-3.9643719806763289E-2</v>
      </c>
      <c r="L37" s="15">
        <f t="shared" si="2"/>
        <v>-0.44653325511157471</v>
      </c>
      <c r="O37" s="20" t="s">
        <v>13</v>
      </c>
      <c r="P37" s="19">
        <f>GETPIVOTDATA("Antal",'AED022'!$H$2,"Område",$O37,"År",P$3)/GETPIVOTDATA("Antal",'AED06'!$H$2,"Område",$O37,"År",P$3)</f>
        <v>3.9235294117647057</v>
      </c>
      <c r="Q37" s="19">
        <f>GETPIVOTDATA("Antal",'AED022'!$H$2,"Område",$O37,"År",Q$3)/GETPIVOTDATA("Antal",'AED06'!$H$2,"Område",$O37,"År",Q$3)</f>
        <v>3.5078813785733369</v>
      </c>
      <c r="S37" s="20"/>
      <c r="T37" s="19"/>
      <c r="U37" s="19"/>
    </row>
    <row r="38" spans="1:21" x14ac:dyDescent="0.35">
      <c r="A38" s="7" t="s">
        <v>82</v>
      </c>
      <c r="B38" s="11">
        <f>GETPIVOTDATA("Antal",'AED022'!$H$2,"Område",$A38,"År",B$3)/GETPIVOTDATA("Antal",FOLK1!$F$2,"Område",$A38,"År",B$3)</f>
        <v>1.1895318595578674</v>
      </c>
      <c r="C38" s="11">
        <f>GETPIVOTDATA("Antal",'AED022'!$H$2,"Område",$A38,"År",C$3)/GETPIVOTDATA("Antal",FOLK1!$F$2,"Område",$A38,"År",C$3)</f>
        <v>0.95029239766081874</v>
      </c>
      <c r="E38" s="7" t="s">
        <v>82</v>
      </c>
      <c r="F38" s="11">
        <f>GETPIVOTDATA("Antal",'AED022'!$H$2,"Område",$E38,"År",F$3)/(GETPIVOTDATA("Antal",FOLK1!$F$2,"Område",$E38,"År",F$3)-GETPIVOTDATA("Antal",RESI01!$H$2,"Område",$E38,"År",F$3))</f>
        <v>1.3807547169811321</v>
      </c>
      <c r="G38" s="11">
        <f>GETPIVOTDATA("Antal",'AED022'!$H$2,"Område",$E38,"År",G$3)/(GETPIVOTDATA("Antal",FOLK1!$F$2,"Område",$E38,"År",G$3)-GETPIVOTDATA("Antal",RESI01!$H$2,"Område",$E38,"År",G$3))</f>
        <v>1.0969622583614607</v>
      </c>
      <c r="I38" s="12">
        <f t="shared" si="3"/>
        <v>-0.19122285742326461</v>
      </c>
      <c r="J38" s="12">
        <f t="shared" si="4"/>
        <v>-0.14666986070064192</v>
      </c>
      <c r="L38" s="15">
        <f t="shared" si="2"/>
        <v>-0.20553430318177895</v>
      </c>
      <c r="O38" s="20" t="s">
        <v>82</v>
      </c>
      <c r="P38" s="19">
        <f>GETPIVOTDATA("Antal",'AED022'!$H$2,"Område",$O38,"År",P$3)/GETPIVOTDATA("Antal",'AED06'!$H$2,"Område",$O38,"År",P$3)</f>
        <v>3.4994261667941853</v>
      </c>
      <c r="Q38" s="19">
        <f>GETPIVOTDATA("Antal",'AED022'!$H$2,"Område",$O38,"År",Q$3)/GETPIVOTDATA("Antal",'AED06'!$H$2,"Område",$O38,"År",Q$3)</f>
        <v>3.7675202866476973</v>
      </c>
      <c r="S38" s="20"/>
      <c r="T38" s="19"/>
      <c r="U38" s="19"/>
    </row>
    <row r="39" spans="1:21" x14ac:dyDescent="0.35">
      <c r="A39" s="7" t="s">
        <v>28</v>
      </c>
      <c r="B39" s="11">
        <f>GETPIVOTDATA("Antal",'AED022'!$H$2,"Område",$A39,"År",B$3)/GETPIVOTDATA("Antal",FOLK1!$F$2,"Område",$A39,"År",B$3)</f>
        <v>0.99066002490660021</v>
      </c>
      <c r="C39" s="11">
        <f>GETPIVOTDATA("Antal",'AED022'!$H$2,"Område",$A39,"År",C$3)/GETPIVOTDATA("Antal",FOLK1!$F$2,"Område",$A39,"År",C$3)</f>
        <v>0.75373493975903616</v>
      </c>
      <c r="E39" s="7" t="s">
        <v>28</v>
      </c>
      <c r="F39" s="11">
        <f>GETPIVOTDATA("Antal",'AED022'!$H$2,"Område",$E39,"År",F$3)/(GETPIVOTDATA("Antal",FOLK1!$F$2,"Område",$E39,"År",F$3)-GETPIVOTDATA("Antal",RESI01!$H$2,"Område",$E39,"År",F$3))</f>
        <v>1.1793921423276501</v>
      </c>
      <c r="G39" s="11">
        <f>GETPIVOTDATA("Antal",'AED022'!$H$2,"Område",$E39,"År",G$3)/(GETPIVOTDATA("Antal",FOLK1!$F$2,"Område",$E39,"År",G$3)-GETPIVOTDATA("Antal",RESI01!$H$2,"Område",$E39,"År",G$3))</f>
        <v>0.85557986870897151</v>
      </c>
      <c r="I39" s="12">
        <f t="shared" si="3"/>
        <v>-0.18873211742104989</v>
      </c>
      <c r="J39" s="12">
        <f t="shared" si="4"/>
        <v>-0.10184492894993535</v>
      </c>
      <c r="L39" s="15">
        <f t="shared" si="2"/>
        <v>-0.27455861540640947</v>
      </c>
      <c r="O39" s="20" t="s">
        <v>28</v>
      </c>
      <c r="P39" s="19">
        <f>GETPIVOTDATA("Antal",'AED022'!$H$2,"Område",$O39,"År",P$3)/GETPIVOTDATA("Antal",'AED06'!$H$2,"Område",$O39,"År",P$3)</f>
        <v>2.5958557676619352</v>
      </c>
      <c r="Q39" s="19">
        <f>GETPIVOTDATA("Antal",'AED022'!$H$2,"Område",$O39,"År",Q$3)/GETPIVOTDATA("Antal",'AED06'!$H$2,"Område",$O39,"År",Q$3)</f>
        <v>2.7829181494661923</v>
      </c>
      <c r="S39" s="20"/>
      <c r="T39" s="19"/>
      <c r="U39" s="19"/>
    </row>
    <row r="40" spans="1:21" x14ac:dyDescent="0.35">
      <c r="A40" s="7" t="s">
        <v>92</v>
      </c>
      <c r="B40" s="11">
        <f>GETPIVOTDATA("Antal",'AED022'!$H$2,"Område",$A40,"År",B$3)/GETPIVOTDATA("Antal",FOLK1!$F$2,"Område",$A40,"År",B$3)</f>
        <v>1.7387247278382583</v>
      </c>
      <c r="C40" s="11">
        <f>GETPIVOTDATA("Antal",'AED022'!$H$2,"Område",$A40,"År",C$3)/GETPIVOTDATA("Antal",FOLK1!$F$2,"Område",$A40,"År",C$3)</f>
        <v>1.0349295774647886</v>
      </c>
      <c r="E40" s="7" t="s">
        <v>92</v>
      </c>
      <c r="F40" s="11">
        <f>GETPIVOTDATA("Antal",'AED022'!$H$2,"Område",$E40,"År",F$3)/(GETPIVOTDATA("Antal",FOLK1!$F$2,"Område",$E40,"År",F$3)-GETPIVOTDATA("Antal",RESI01!$H$2,"Område",$E40,"År",F$3))</f>
        <v>1.9992846924177397</v>
      </c>
      <c r="G40" s="11">
        <f>GETPIVOTDATA("Antal",'AED022'!$H$2,"Område",$E40,"År",G$3)/(GETPIVOTDATA("Antal",FOLK1!$F$2,"Område",$E40,"År",G$3)-GETPIVOTDATA("Antal",RESI01!$H$2,"Område",$E40,"År",G$3))</f>
        <v>1.1535321821036106</v>
      </c>
      <c r="I40" s="12">
        <f t="shared" si="3"/>
        <v>-0.26055996457948138</v>
      </c>
      <c r="J40" s="12">
        <f t="shared" si="4"/>
        <v>-0.118602604638822</v>
      </c>
      <c r="L40" s="15">
        <f t="shared" si="2"/>
        <v>-0.42302755256499192</v>
      </c>
      <c r="O40" s="20" t="s">
        <v>92</v>
      </c>
      <c r="P40" s="19">
        <f>GETPIVOTDATA("Antal",'AED022'!$H$2,"Område",$O40,"År",P$3)/GETPIVOTDATA("Antal",'AED06'!$H$2,"Område",$O40,"År",P$3)</f>
        <v>3.9324657052409431</v>
      </c>
      <c r="Q40" s="19">
        <f>GETPIVOTDATA("Antal",'AED022'!$H$2,"Område",$O40,"År",Q$3)/GETPIVOTDATA("Antal",'AED06'!$H$2,"Område",$O40,"År",Q$3)</f>
        <v>3.058862709183249</v>
      </c>
      <c r="S40" s="20"/>
      <c r="T40" s="19"/>
      <c r="U40" s="19"/>
    </row>
    <row r="41" spans="1:21" x14ac:dyDescent="0.35">
      <c r="A41" s="7" t="s">
        <v>39</v>
      </c>
      <c r="B41" s="11">
        <f>GETPIVOTDATA("Antal",'AED022'!$H$2,"Område",$A41,"År",B$3)/GETPIVOTDATA("Antal",FOLK1!$F$2,"Område",$A41,"År",B$3)</f>
        <v>3.2390035033086804</v>
      </c>
      <c r="C41" s="11">
        <f>GETPIVOTDATA("Antal",'AED022'!$H$2,"Område",$A41,"År",C$3)/GETPIVOTDATA("Antal",FOLK1!$F$2,"Område",$A41,"År",C$3)</f>
        <v>1.4002664002664003</v>
      </c>
      <c r="E41" s="7" t="s">
        <v>39</v>
      </c>
      <c r="F41" s="11">
        <f>GETPIVOTDATA("Antal",'AED022'!$H$2,"Område",$E41,"År",F$3)/(GETPIVOTDATA("Antal",FOLK1!$F$2,"Område",$E41,"År",F$3)-GETPIVOTDATA("Antal",RESI01!$H$2,"Område",$E41,"År",F$3))</f>
        <v>3.5804647160068845</v>
      </c>
      <c r="G41" s="11">
        <f>GETPIVOTDATA("Antal",'AED022'!$H$2,"Område",$E41,"År",G$3)/(GETPIVOTDATA("Antal",FOLK1!$F$2,"Område",$E41,"År",G$3)-GETPIVOTDATA("Antal",RESI01!$H$2,"Område",$E41,"År",G$3))</f>
        <v>1.5476628634523371</v>
      </c>
      <c r="I41" s="12">
        <f t="shared" si="3"/>
        <v>-0.34146121269820418</v>
      </c>
      <c r="J41" s="12">
        <f t="shared" si="4"/>
        <v>-0.1473964631859368</v>
      </c>
      <c r="L41" s="15">
        <f t="shared" si="2"/>
        <v>-0.56774804775108378</v>
      </c>
      <c r="O41" s="20" t="s">
        <v>39</v>
      </c>
      <c r="P41" s="19">
        <f>GETPIVOTDATA("Antal",'AED022'!$H$2,"Område",$O41,"År",P$3)/GETPIVOTDATA("Antal",'AED06'!$H$2,"Område",$O41,"År",P$3)</f>
        <v>6.9036754335020332</v>
      </c>
      <c r="Q41" s="19">
        <f>GETPIVOTDATA("Antal",'AED022'!$H$2,"Område",$O41,"År",Q$3)/GETPIVOTDATA("Antal",'AED06'!$H$2,"Område",$O41,"År",Q$3)</f>
        <v>4.7183572710951527</v>
      </c>
      <c r="S41" s="20"/>
      <c r="T41" s="19"/>
      <c r="U41" s="19"/>
    </row>
    <row r="42" spans="1:21" x14ac:dyDescent="0.35">
      <c r="A42" s="7" t="s">
        <v>83</v>
      </c>
      <c r="B42" s="11">
        <f>GETPIVOTDATA("Antal",'AED022'!$H$2,"Område",$A42,"År",B$3)/GETPIVOTDATA("Antal",FOLK1!$F$2,"Område",$A42,"År",B$3)</f>
        <v>1.3205673758865248</v>
      </c>
      <c r="C42" s="11">
        <f>GETPIVOTDATA("Antal",'AED022'!$H$2,"Område",$A42,"År",C$3)/GETPIVOTDATA("Antal",FOLK1!$F$2,"Område",$A42,"År",C$3)</f>
        <v>0.90566741237882176</v>
      </c>
      <c r="E42" s="7" t="s">
        <v>83</v>
      </c>
      <c r="F42" s="11">
        <f>GETPIVOTDATA("Antal",'AED022'!$H$2,"Område",$E42,"År",F$3)/(GETPIVOTDATA("Antal",FOLK1!$F$2,"Område",$E42,"År",F$3)-GETPIVOTDATA("Antal",RESI01!$H$2,"Område",$E42,"År",F$3))</f>
        <v>1.5788581119276428</v>
      </c>
      <c r="G42" s="11">
        <f>GETPIVOTDATA("Antal",'AED022'!$H$2,"Område",$E42,"År",G$3)/(GETPIVOTDATA("Antal",FOLK1!$F$2,"Område",$E42,"År",G$3)-GETPIVOTDATA("Antal",RESI01!$H$2,"Område",$E42,"År",G$3))</f>
        <v>1.0037190082644629</v>
      </c>
      <c r="I42" s="12">
        <f t="shared" si="3"/>
        <v>-0.25829073604111796</v>
      </c>
      <c r="J42" s="12">
        <f t="shared" si="4"/>
        <v>-9.8051595885641163E-2</v>
      </c>
      <c r="L42" s="15">
        <f t="shared" si="2"/>
        <v>-0.36427535781602766</v>
      </c>
      <c r="O42" s="20" t="s">
        <v>83</v>
      </c>
      <c r="P42" s="19">
        <f>GETPIVOTDATA("Antal",'AED022'!$H$2,"Område",$O42,"År",P$3)/GETPIVOTDATA("Antal",'AED06'!$H$2,"Område",$O42,"År",P$3)</f>
        <v>3.8082901554404147</v>
      </c>
      <c r="Q42" s="19">
        <f>GETPIVOTDATA("Antal",'AED022'!$H$2,"Område",$O42,"År",Q$3)/GETPIVOTDATA("Antal",'AED06'!$H$2,"Område",$O42,"År",Q$3)</f>
        <v>2.7592866068385775</v>
      </c>
      <c r="S42" s="20"/>
      <c r="T42" s="19"/>
      <c r="U42" s="19"/>
    </row>
    <row r="43" spans="1:21" x14ac:dyDescent="0.35">
      <c r="A43" s="7" t="s">
        <v>73</v>
      </c>
      <c r="B43" s="11">
        <f>GETPIVOTDATA("Antal",'AED022'!$H$2,"Område",$A43,"År",B$3)/GETPIVOTDATA("Antal",FOLK1!$F$2,"Område",$A43,"År",B$3)</f>
        <v>2.085209003215434</v>
      </c>
      <c r="C43" s="11">
        <f>GETPIVOTDATA("Antal",'AED022'!$H$2,"Område",$A43,"År",C$3)/GETPIVOTDATA("Antal",FOLK1!$F$2,"Område",$A43,"År",C$3)</f>
        <v>1.7445776255707763</v>
      </c>
      <c r="E43" s="7" t="s">
        <v>73</v>
      </c>
      <c r="F43" s="11">
        <f>GETPIVOTDATA("Antal",'AED022'!$H$2,"Område",$E43,"År",F$3)/(GETPIVOTDATA("Antal",FOLK1!$F$2,"Område",$E43,"År",F$3)-GETPIVOTDATA("Antal",RESI01!$H$2,"Område",$E43,"År",F$3))</f>
        <v>2.2658979734451434</v>
      </c>
      <c r="G43" s="11">
        <f>GETPIVOTDATA("Antal",'AED022'!$H$2,"Område",$E43,"År",G$3)/(GETPIVOTDATA("Antal",FOLK1!$F$2,"Område",$E43,"År",G$3)-GETPIVOTDATA("Antal",RESI01!$H$2,"Område",$E43,"År",G$3))</f>
        <v>1.9524113701692749</v>
      </c>
      <c r="I43" s="12">
        <f t="shared" si="3"/>
        <v>-0.18068897022970942</v>
      </c>
      <c r="J43" s="12">
        <f t="shared" si="4"/>
        <v>-0.20783374459849857</v>
      </c>
      <c r="L43" s="15">
        <f t="shared" si="2"/>
        <v>-0.13834983170015969</v>
      </c>
      <c r="O43" s="20" t="s">
        <v>73</v>
      </c>
      <c r="P43" s="19">
        <f>GETPIVOTDATA("Antal",'AED022'!$H$2,"Område",$O43,"År",P$3)/GETPIVOTDATA("Antal",'AED06'!$H$2,"Område",$O43,"År",P$3)</f>
        <v>4.170418006430868</v>
      </c>
      <c r="Q43" s="19">
        <f>GETPIVOTDATA("Antal",'AED022'!$H$2,"Område",$O43,"År",Q$3)/GETPIVOTDATA("Antal",'AED06'!$H$2,"Område",$O43,"År",Q$3)</f>
        <v>4.9473939786338628</v>
      </c>
      <c r="S43" s="20"/>
      <c r="T43" s="19"/>
      <c r="U43" s="19"/>
    </row>
    <row r="44" spans="1:21" x14ac:dyDescent="0.35">
      <c r="A44" s="7" t="s">
        <v>14</v>
      </c>
      <c r="B44" s="11">
        <f>GETPIVOTDATA("Antal",'AED022'!$H$2,"Område",$A44,"År",B$3)/GETPIVOTDATA("Antal",FOLK1!$F$2,"Område",$A44,"År",B$3)</f>
        <v>1.3955696202531647</v>
      </c>
      <c r="C44" s="11">
        <f>GETPIVOTDATA("Antal",'AED022'!$H$2,"Område",$A44,"År",C$3)/GETPIVOTDATA("Antal",FOLK1!$F$2,"Område",$A44,"År",C$3)</f>
        <v>1.5182481751824817</v>
      </c>
      <c r="E44" s="7" t="s">
        <v>14</v>
      </c>
      <c r="F44" s="11">
        <f>GETPIVOTDATA("Antal",'AED022'!$H$2,"Område",$E44,"År",F$3)/(GETPIVOTDATA("Antal",FOLK1!$F$2,"Område",$E44,"År",F$3)-GETPIVOTDATA("Antal",RESI01!$H$2,"Område",$E44,"År",F$3))</f>
        <v>1.573394495412844</v>
      </c>
      <c r="G44" s="11">
        <f>GETPIVOTDATA("Antal",'AED022'!$H$2,"Område",$E44,"År",G$3)/(GETPIVOTDATA("Antal",FOLK1!$F$2,"Område",$E44,"År",G$3)-GETPIVOTDATA("Antal",RESI01!$H$2,"Område",$E44,"År",G$3))</f>
        <v>1.7333333333333334</v>
      </c>
      <c r="I44" s="12">
        <f t="shared" si="3"/>
        <v>-0.17782487515967937</v>
      </c>
      <c r="J44" s="12">
        <f t="shared" si="4"/>
        <v>-0.21508515815085172</v>
      </c>
      <c r="L44" s="15">
        <f t="shared" si="2"/>
        <v>0.10165208940719148</v>
      </c>
      <c r="O44" s="20" t="s">
        <v>14</v>
      </c>
      <c r="P44" s="19">
        <f>GETPIVOTDATA("Antal",'AED022'!$H$2,"Område",$O44,"År",P$3)/GETPIVOTDATA("Antal",'AED06'!$H$2,"Område",$O44,"År",P$3)</f>
        <v>3.5011908812521262</v>
      </c>
      <c r="Q44" s="19">
        <f>GETPIVOTDATA("Antal",'AED022'!$H$2,"Område",$O44,"År",Q$3)/GETPIVOTDATA("Antal",'AED06'!$H$2,"Område",$O44,"År",Q$3)</f>
        <v>4.1240961045019828</v>
      </c>
      <c r="S44" s="20"/>
      <c r="T44" s="19"/>
      <c r="U44" s="19"/>
    </row>
    <row r="45" spans="1:21" x14ac:dyDescent="0.35">
      <c r="A45" s="7" t="s">
        <v>15</v>
      </c>
      <c r="B45" s="11">
        <f>GETPIVOTDATA("Antal",'AED022'!$H$2,"Område",$A45,"År",B$3)/GETPIVOTDATA("Antal",FOLK1!$F$2,"Område",$A45,"År",B$3)</f>
        <v>2.011676396997498</v>
      </c>
      <c r="C45" s="11">
        <f>GETPIVOTDATA("Antal",'AED022'!$H$2,"Område",$A45,"År",C$3)/GETPIVOTDATA("Antal",FOLK1!$F$2,"Område",$A45,"År",C$3)</f>
        <v>1.2354003612281759</v>
      </c>
      <c r="E45" s="7" t="s">
        <v>15</v>
      </c>
      <c r="F45" s="11">
        <f>GETPIVOTDATA("Antal",'AED022'!$H$2,"Område",$E45,"År",F$3)/(GETPIVOTDATA("Antal",FOLK1!$F$2,"Område",$E45,"År",F$3)-GETPIVOTDATA("Antal",RESI01!$H$2,"Område",$E45,"År",F$3))</f>
        <v>2.1967213114754101</v>
      </c>
      <c r="G45" s="11">
        <f>GETPIVOTDATA("Antal",'AED022'!$H$2,"Område",$E45,"År",G$3)/(GETPIVOTDATA("Antal",FOLK1!$F$2,"Område",$E45,"År",G$3)-GETPIVOTDATA("Antal",RESI01!$H$2,"Område",$E45,"År",G$3))</f>
        <v>1.3734939759036144</v>
      </c>
      <c r="I45" s="12">
        <f t="shared" si="3"/>
        <v>-0.18504491447791205</v>
      </c>
      <c r="J45" s="12">
        <f t="shared" si="4"/>
        <v>-0.13809361467543857</v>
      </c>
      <c r="L45" s="15">
        <f t="shared" si="2"/>
        <v>-0.3747527423125338</v>
      </c>
      <c r="O45" s="20" t="s">
        <v>15</v>
      </c>
      <c r="P45" s="19">
        <f>GETPIVOTDATA("Antal",'AED022'!$H$2,"Område",$O45,"År",P$3)/GETPIVOTDATA("Antal",'AED06'!$H$2,"Område",$O45,"År",P$3)</f>
        <v>4.3272335844994618</v>
      </c>
      <c r="Q45" s="19">
        <f>GETPIVOTDATA("Antal",'AED022'!$H$2,"Område",$O45,"År",Q$3)/GETPIVOTDATA("Antal",'AED06'!$H$2,"Område",$O45,"År",Q$3)</f>
        <v>3.9621548561498359</v>
      </c>
      <c r="S45" s="20"/>
      <c r="T45" s="19"/>
      <c r="U45" s="19"/>
    </row>
    <row r="46" spans="1:21" x14ac:dyDescent="0.35">
      <c r="A46" s="7" t="s">
        <v>29</v>
      </c>
      <c r="B46" s="11">
        <f>GETPIVOTDATA("Antal",'AED022'!$H$2,"Område",$A46,"År",B$3)/GETPIVOTDATA("Antal",FOLK1!$F$2,"Område",$A46,"År",B$3)</f>
        <v>1.7601156069364161</v>
      </c>
      <c r="C46" s="11">
        <f>GETPIVOTDATA("Antal",'AED022'!$H$2,"Område",$A46,"År",C$3)/GETPIVOTDATA("Antal",FOLK1!$F$2,"Område",$A46,"År",C$3)</f>
        <v>0.9690949227373068</v>
      </c>
      <c r="E46" s="7" t="s">
        <v>29</v>
      </c>
      <c r="F46" s="11">
        <f>GETPIVOTDATA("Antal",'AED022'!$H$2,"Område",$E46,"År",F$3)/(GETPIVOTDATA("Antal",FOLK1!$F$2,"Område",$E46,"År",F$3)-GETPIVOTDATA("Antal",RESI01!$H$2,"Område",$E46,"År",F$3))</f>
        <v>1.9120879120879122</v>
      </c>
      <c r="G46" s="11">
        <f>GETPIVOTDATA("Antal",'AED022'!$H$2,"Område",$E46,"År",G$3)/(GETPIVOTDATA("Antal",FOLK1!$F$2,"Område",$E46,"År",G$3)-GETPIVOTDATA("Antal",RESI01!$H$2,"Område",$E46,"År",G$3))</f>
        <v>1.0623109497882637</v>
      </c>
      <c r="I46" s="12">
        <f t="shared" si="3"/>
        <v>-0.15197230515149607</v>
      </c>
      <c r="J46" s="12">
        <f t="shared" si="4"/>
        <v>-9.3216027050956884E-2</v>
      </c>
      <c r="L46" s="15">
        <f t="shared" si="2"/>
        <v>-0.44442358373142532</v>
      </c>
      <c r="O46" s="20" t="s">
        <v>29</v>
      </c>
      <c r="P46" s="19">
        <f>GETPIVOTDATA("Antal",'AED022'!$H$2,"Område",$O46,"År",P$3)/GETPIVOTDATA("Antal",'AED06'!$H$2,"Område",$O46,"År",P$3)</f>
        <v>3.8434837488166615</v>
      </c>
      <c r="Q46" s="19">
        <f>GETPIVOTDATA("Antal",'AED022'!$H$2,"Område",$O46,"År",Q$3)/GETPIVOTDATA("Antal",'AED06'!$H$2,"Område",$O46,"År",Q$3)</f>
        <v>3.0931830192002816</v>
      </c>
      <c r="S46" s="20"/>
      <c r="T46" s="19"/>
      <c r="U46" s="19"/>
    </row>
    <row r="47" spans="1:21" x14ac:dyDescent="0.35">
      <c r="A47" s="7" t="s">
        <v>84</v>
      </c>
      <c r="B47" s="11">
        <f>GETPIVOTDATA("Antal",'AED022'!$H$2,"Område",$A47,"År",B$3)/GETPIVOTDATA("Antal",FOLK1!$F$2,"Område",$A47,"År",B$3)</f>
        <v>1.2383838383838384</v>
      </c>
      <c r="C47" s="11">
        <f>GETPIVOTDATA("Antal",'AED022'!$H$2,"Område",$A47,"År",C$3)/GETPIVOTDATA("Antal",FOLK1!$F$2,"Område",$A47,"År",C$3)</f>
        <v>1.1050254093732355</v>
      </c>
      <c r="E47" s="7" t="s">
        <v>84</v>
      </c>
      <c r="F47" s="11">
        <f>GETPIVOTDATA("Antal",'AED022'!$H$2,"Område",$E47,"År",F$3)/(GETPIVOTDATA("Antal",FOLK1!$F$2,"Område",$E47,"År",F$3)-GETPIVOTDATA("Antal",RESI01!$H$2,"Område",$E47,"År",F$3))</f>
        <v>1.4747393744987971</v>
      </c>
      <c r="G47" s="11">
        <f>GETPIVOTDATA("Antal",'AED022'!$H$2,"Område",$E47,"År",G$3)/(GETPIVOTDATA("Antal",FOLK1!$F$2,"Område",$E47,"År",G$3)-GETPIVOTDATA("Antal",RESI01!$H$2,"Område",$E47,"År",G$3))</f>
        <v>1.2544871794871795</v>
      </c>
      <c r="I47" s="12">
        <f t="shared" si="3"/>
        <v>-0.23635553611495874</v>
      </c>
      <c r="J47" s="12">
        <f t="shared" si="4"/>
        <v>-0.14946177011394401</v>
      </c>
      <c r="L47" s="15">
        <f t="shared" si="2"/>
        <v>-0.14934991146247265</v>
      </c>
      <c r="O47" s="20" t="s">
        <v>84</v>
      </c>
      <c r="P47" s="19">
        <f>GETPIVOTDATA("Antal",'AED022'!$H$2,"Område",$O47,"År",P$3)/GETPIVOTDATA("Antal",'AED06'!$H$2,"Område",$O47,"År",P$3)</f>
        <v>3.0034296913277809</v>
      </c>
      <c r="Q47" s="19">
        <f>GETPIVOTDATA("Antal",'AED022'!$H$2,"Område",$O47,"År",Q$3)/GETPIVOTDATA("Antal",'AED06'!$H$2,"Område",$O47,"År",Q$3)</f>
        <v>3.9312977099236641</v>
      </c>
      <c r="S47" s="20"/>
      <c r="T47" s="19"/>
      <c r="U47" s="19"/>
    </row>
    <row r="48" spans="1:21" x14ac:dyDescent="0.35">
      <c r="A48" s="7" t="s">
        <v>16</v>
      </c>
      <c r="B48" s="11">
        <f>GETPIVOTDATA("Antal",'AED022'!$H$2,"Område",$A48,"År",B$3)/GETPIVOTDATA("Antal",FOLK1!$F$2,"Område",$A48,"År",B$3)</f>
        <v>1.9837837837837837</v>
      </c>
      <c r="C48" s="11">
        <f>GETPIVOTDATA("Antal",'AED022'!$H$2,"Område",$A48,"År",C$3)/GETPIVOTDATA("Antal",FOLK1!$F$2,"Område",$A48,"År",C$3)</f>
        <v>1.141804788213628</v>
      </c>
      <c r="E48" s="7" t="s">
        <v>16</v>
      </c>
      <c r="F48" s="11">
        <f>GETPIVOTDATA("Antal",'AED022'!$H$2,"Område",$E48,"År",F$3)/(GETPIVOTDATA("Antal",FOLK1!$F$2,"Område",$E48,"År",F$3)-GETPIVOTDATA("Antal",RESI01!$H$2,"Område",$E48,"År",F$3))</f>
        <v>2.1031518624641832</v>
      </c>
      <c r="G48" s="11">
        <f>GETPIVOTDATA("Antal",'AED022'!$H$2,"Område",$E48,"År",G$3)/(GETPIVOTDATA("Antal",FOLK1!$F$2,"Område",$E48,"År",G$3)-GETPIVOTDATA("Antal",RESI01!$H$2,"Område",$E48,"År",G$3))</f>
        <v>1.2653061224489797</v>
      </c>
      <c r="I48" s="12">
        <f t="shared" si="3"/>
        <v>-0.11936807868039945</v>
      </c>
      <c r="J48" s="12">
        <f t="shared" si="4"/>
        <v>-0.1235013342353517</v>
      </c>
      <c r="L48" s="15">
        <f t="shared" si="2"/>
        <v>-0.3983762442306622</v>
      </c>
      <c r="O48" s="20" t="s">
        <v>16</v>
      </c>
      <c r="P48" s="19">
        <f>GETPIVOTDATA("Antal",'AED022'!$H$2,"Område",$O48,"År",P$3)/GETPIVOTDATA("Antal",'AED06'!$H$2,"Område",$O48,"År",P$3)</f>
        <v>4.0418502202643163</v>
      </c>
      <c r="Q48" s="19">
        <f>GETPIVOTDATA("Antal",'AED022'!$H$2,"Område",$O48,"År",Q$3)/GETPIVOTDATA("Antal",'AED06'!$H$2,"Område",$O48,"År",Q$3)</f>
        <v>3.268318397469689</v>
      </c>
      <c r="S48" s="20"/>
      <c r="T48" s="19"/>
      <c r="U48" s="19"/>
    </row>
    <row r="49" spans="1:21" x14ac:dyDescent="0.35">
      <c r="A49" s="7" t="s">
        <v>93</v>
      </c>
      <c r="B49" s="11">
        <f>GETPIVOTDATA("Antal",'AED022'!$H$2,"Område",$A49,"År",B$3)/GETPIVOTDATA("Antal",FOLK1!$F$2,"Område",$A49,"År",B$3)</f>
        <v>0</v>
      </c>
      <c r="C49" s="11">
        <f>GETPIVOTDATA("Antal",'AED022'!$H$2,"Område",$A49,"År",C$3)/GETPIVOTDATA("Antal",FOLK1!$F$2,"Område",$A49,"År",C$3)</f>
        <v>1.3164420485175201</v>
      </c>
      <c r="E49" s="7" t="s">
        <v>93</v>
      </c>
      <c r="F49" s="11">
        <f>GETPIVOTDATA("Antal",'AED022'!$H$2,"Område",$E49,"År",F$3)/(GETPIVOTDATA("Antal",FOLK1!$F$2,"Område",$E49,"År",F$3)-GETPIVOTDATA("Antal",RESI01!$H$2,"Område",$E49,"År",F$3))</f>
        <v>0</v>
      </c>
      <c r="G49" s="11">
        <f>GETPIVOTDATA("Antal",'AED022'!$H$2,"Område",$E49,"År",G$3)/(GETPIVOTDATA("Antal",FOLK1!$F$2,"Område",$E49,"År",G$3)-GETPIVOTDATA("Antal",RESI01!$H$2,"Område",$E49,"År",G$3))</f>
        <v>1.5186567164179106</v>
      </c>
      <c r="I49" s="12">
        <f t="shared" si="3"/>
        <v>0</v>
      </c>
      <c r="J49" s="12">
        <f t="shared" si="4"/>
        <v>-0.20221466790039044</v>
      </c>
      <c r="L49" s="15" t="e">
        <f t="shared" si="2"/>
        <v>#DIV/0!</v>
      </c>
      <c r="O49" s="20" t="s">
        <v>93</v>
      </c>
      <c r="P49" s="19" t="e">
        <f>GETPIVOTDATA("Antal",'AED022'!$H$2,"Område",$O49,"År",P$3)/GETPIVOTDATA("Antal",'AED06'!$H$2,"Område",$O49,"År",P$3)</f>
        <v>#DIV/0!</v>
      </c>
      <c r="Q49" s="19">
        <f>GETPIVOTDATA("Antal",'AED022'!$H$2,"Område",$O49,"År",Q$3)/GETPIVOTDATA("Antal",'AED06'!$H$2,"Område",$O49,"År",Q$3)</f>
        <v>3.617777777777778</v>
      </c>
      <c r="S49" s="20"/>
      <c r="T49" s="19"/>
      <c r="U49" s="19"/>
    </row>
    <row r="50" spans="1:21" x14ac:dyDescent="0.35">
      <c r="A50" s="7" t="s">
        <v>40</v>
      </c>
      <c r="B50" s="11">
        <f>GETPIVOTDATA("Antal",'AED022'!$H$2,"Område",$A50,"År",B$3)/GETPIVOTDATA("Antal",FOLK1!$F$2,"Område",$A50,"År",B$3)</f>
        <v>1.2968369829683699</v>
      </c>
      <c r="C50" s="11">
        <f>GETPIVOTDATA("Antal",'AED022'!$H$2,"Område",$A50,"År",C$3)/GETPIVOTDATA("Antal",FOLK1!$F$2,"Område",$A50,"År",C$3)</f>
        <v>1.073036093418259</v>
      </c>
      <c r="E50" s="7" t="s">
        <v>40</v>
      </c>
      <c r="F50" s="11">
        <f>GETPIVOTDATA("Antal",'AED022'!$H$2,"Område",$E50,"År",F$3)/(GETPIVOTDATA("Antal",FOLK1!$F$2,"Område",$E50,"År",F$3)-GETPIVOTDATA("Antal",RESI01!$H$2,"Område",$E50,"År",F$3))</f>
        <v>1.4130434782608696</v>
      </c>
      <c r="G50" s="11">
        <f>GETPIVOTDATA("Antal",'AED022'!$H$2,"Område",$E50,"År",G$3)/(GETPIVOTDATA("Antal",FOLK1!$F$2,"Område",$E50,"År",G$3)-GETPIVOTDATA("Antal",RESI01!$H$2,"Område",$E50,"År",G$3))</f>
        <v>1.138801261829653</v>
      </c>
      <c r="I50" s="12">
        <f t="shared" si="3"/>
        <v>-0.11620649529249971</v>
      </c>
      <c r="J50" s="12">
        <f t="shared" si="4"/>
        <v>-6.5765168411394015E-2</v>
      </c>
      <c r="L50" s="15">
        <f t="shared" si="2"/>
        <v>-0.19407910701286096</v>
      </c>
      <c r="O50" s="20" t="s">
        <v>40</v>
      </c>
      <c r="P50" s="19">
        <f>GETPIVOTDATA("Antal",'AED022'!$H$2,"Område",$O50,"År",P$3)/GETPIVOTDATA("Antal",'AED06'!$H$2,"Område",$O50,"År",P$3)</f>
        <v>3.3250155957579537</v>
      </c>
      <c r="Q50" s="19">
        <f>GETPIVOTDATA("Antal",'AED022'!$H$2,"Område",$O50,"År",Q$3)/GETPIVOTDATA("Antal",'AED06'!$H$2,"Område",$O50,"År",Q$3)</f>
        <v>3.0760803408399271</v>
      </c>
      <c r="S50" s="20"/>
      <c r="T50" s="19"/>
      <c r="U50" s="19"/>
    </row>
    <row r="51" spans="1:21" x14ac:dyDescent="0.35">
      <c r="A51" s="7" t="s">
        <v>51</v>
      </c>
      <c r="B51" s="11">
        <f>GETPIVOTDATA("Antal",'AED022'!$H$2,"Område",$A51,"År",B$3)/GETPIVOTDATA("Antal",FOLK1!$F$2,"Område",$A51,"År",B$3)</f>
        <v>1.5748194014447885</v>
      </c>
      <c r="C51" s="11">
        <f>GETPIVOTDATA("Antal",'AED022'!$H$2,"Område",$A51,"År",C$3)/GETPIVOTDATA("Antal",FOLK1!$F$2,"Område",$A51,"År",C$3)</f>
        <v>0.78734756097560976</v>
      </c>
      <c r="E51" s="7" t="s">
        <v>51</v>
      </c>
      <c r="F51" s="11">
        <f>GETPIVOTDATA("Antal",'AED022'!$H$2,"Område",$E51,"År",F$3)/(GETPIVOTDATA("Antal",FOLK1!$F$2,"Område",$E51,"År",F$3)-GETPIVOTDATA("Antal",RESI01!$H$2,"Område",$E51,"År",F$3))</f>
        <v>1.8231780167264038</v>
      </c>
      <c r="G51" s="11">
        <f>GETPIVOTDATA("Antal",'AED022'!$H$2,"Område",$E51,"År",G$3)/(GETPIVOTDATA("Antal",FOLK1!$F$2,"Område",$E51,"År",G$3)-GETPIVOTDATA("Antal",RESI01!$H$2,"Område",$E51,"År",G$3))</f>
        <v>0.88366124893070996</v>
      </c>
      <c r="I51" s="12">
        <f t="shared" si="3"/>
        <v>-0.24835861528161529</v>
      </c>
      <c r="J51" s="12">
        <f t="shared" si="4"/>
        <v>-9.6313687955100202E-2</v>
      </c>
      <c r="L51" s="15">
        <f t="shared" si="2"/>
        <v>-0.51531817473459751</v>
      </c>
      <c r="O51" s="20" t="s">
        <v>51</v>
      </c>
      <c r="P51" s="19">
        <f>GETPIVOTDATA("Antal",'AED022'!$H$2,"Område",$O51,"År",P$3)/GETPIVOTDATA("Antal",'AED06'!$H$2,"Område",$O51,"År",P$3)</f>
        <v>3.67003367003367</v>
      </c>
      <c r="Q51" s="19">
        <f>GETPIVOTDATA("Antal",'AED022'!$H$2,"Område",$O51,"År",Q$3)/GETPIVOTDATA("Antal",'AED06'!$H$2,"Område",$O51,"År",Q$3)</f>
        <v>2.548729336294103</v>
      </c>
      <c r="S51" s="20"/>
      <c r="T51" s="19"/>
      <c r="U51" s="19"/>
    </row>
    <row r="52" spans="1:21" x14ac:dyDescent="0.35">
      <c r="A52" s="7" t="s">
        <v>64</v>
      </c>
      <c r="B52" s="11">
        <f>GETPIVOTDATA("Antal",'AED022'!$H$2,"Område",$A52,"År",B$3)/GETPIVOTDATA("Antal",FOLK1!$F$2,"Område",$A52,"År",B$3)</f>
        <v>1.5197208737864079</v>
      </c>
      <c r="C52" s="11">
        <f>GETPIVOTDATA("Antal",'AED022'!$H$2,"Område",$A52,"År",C$3)/GETPIVOTDATA("Antal",FOLK1!$F$2,"Område",$A52,"År",C$3)</f>
        <v>0.92926636865632395</v>
      </c>
      <c r="E52" s="7" t="s">
        <v>64</v>
      </c>
      <c r="F52" s="11">
        <f>GETPIVOTDATA("Antal",'AED022'!$H$2,"Område",$E52,"År",F$3)/(GETPIVOTDATA("Antal",FOLK1!$F$2,"Område",$E52,"År",F$3)-GETPIVOTDATA("Antal",RESI01!$H$2,"Område",$E52,"År",F$3))</f>
        <v>1.8442562592047129</v>
      </c>
      <c r="G52" s="11">
        <f>GETPIVOTDATA("Antal",'AED022'!$H$2,"Område",$E52,"År",G$3)/(GETPIVOTDATA("Antal",FOLK1!$F$2,"Område",$E52,"År",G$3)-GETPIVOTDATA("Antal",RESI01!$H$2,"Område",$E52,"År",G$3))</f>
        <v>1.0366676444705192</v>
      </c>
      <c r="I52" s="12">
        <f t="shared" si="3"/>
        <v>-0.32453538541830507</v>
      </c>
      <c r="J52" s="12">
        <f t="shared" si="4"/>
        <v>-0.10740127581419523</v>
      </c>
      <c r="L52" s="15">
        <f t="shared" si="2"/>
        <v>-0.43789392645599323</v>
      </c>
      <c r="O52" s="20" t="s">
        <v>64</v>
      </c>
      <c r="P52" s="19">
        <f>GETPIVOTDATA("Antal",'AED022'!$H$2,"Område",$O52,"År",P$3)/GETPIVOTDATA("Antal",'AED06'!$H$2,"Område",$O52,"År",P$3)</f>
        <v>3.5776015998857225</v>
      </c>
      <c r="Q52" s="19">
        <f>GETPIVOTDATA("Antal",'AED022'!$H$2,"Område",$O52,"År",Q$3)/GETPIVOTDATA("Antal",'AED06'!$H$2,"Område",$O52,"År",Q$3)</f>
        <v>2.9432830848671605</v>
      </c>
      <c r="S52" s="20"/>
      <c r="T52" s="19"/>
      <c r="U52" s="19"/>
    </row>
    <row r="53" spans="1:21" x14ac:dyDescent="0.35">
      <c r="A53" s="7" t="s">
        <v>3</v>
      </c>
      <c r="B53" s="11">
        <f>GETPIVOTDATA("Antal",'AED022'!$H$2,"Område",$A53,"År",B$3)/GETPIVOTDATA("Antal",FOLK1!$F$2,"Område",$A53,"År",B$3)</f>
        <v>1.5730586019718622</v>
      </c>
      <c r="C53" s="11">
        <f>GETPIVOTDATA("Antal",'AED022'!$H$2,"Område",$A53,"År",C$3)/GETPIVOTDATA("Antal",FOLK1!$F$2,"Område",$A53,"År",C$3)</f>
        <v>1.2288637587506732</v>
      </c>
      <c r="E53" s="7" t="s">
        <v>3</v>
      </c>
      <c r="F53" s="11">
        <f>GETPIVOTDATA("Antal",'AED022'!$H$2,"Område",$E53,"År",F$3)/(GETPIVOTDATA("Antal",FOLK1!$F$2,"Område",$E53,"År",F$3)-GETPIVOTDATA("Antal",RESI01!$H$2,"Område",$E53,"År",F$3))</f>
        <v>1.9212555811121634</v>
      </c>
      <c r="G53" s="11">
        <f>GETPIVOTDATA("Antal",'AED022'!$H$2,"Område",$E53,"År",G$3)/(GETPIVOTDATA("Antal",FOLK1!$F$2,"Område",$E53,"År",G$3)-GETPIVOTDATA("Antal",RESI01!$H$2,"Område",$E53,"År",G$3))</f>
        <v>1.497656103506469</v>
      </c>
      <c r="I53" s="12">
        <f t="shared" si="3"/>
        <v>-0.34819697914030123</v>
      </c>
      <c r="J53" s="12">
        <f t="shared" si="4"/>
        <v>-0.26879234475579583</v>
      </c>
      <c r="L53" s="15">
        <f t="shared" si="2"/>
        <v>-0.22048054499885122</v>
      </c>
      <c r="O53" s="20" t="s">
        <v>3</v>
      </c>
      <c r="P53" s="19">
        <f>GETPIVOTDATA("Antal",'AED022'!$H$2,"Område",$O53,"År",P$3)/GETPIVOTDATA("Antal",'AED06'!$H$2,"Område",$O53,"År",P$3)</f>
        <v>3.2550143266475646</v>
      </c>
      <c r="Q53" s="19">
        <f>GETPIVOTDATA("Antal",'AED022'!$H$2,"Område",$O53,"År",Q$3)/GETPIVOTDATA("Antal",'AED06'!$H$2,"Område",$O53,"År",Q$3)</f>
        <v>3.3679816146239645</v>
      </c>
      <c r="S53" s="20"/>
      <c r="T53" s="19"/>
      <c r="U53" s="19"/>
    </row>
    <row r="54" spans="1:21" x14ac:dyDescent="0.35">
      <c r="A54" s="7" t="s">
        <v>33</v>
      </c>
      <c r="B54" s="11">
        <f>GETPIVOTDATA("Antal",'AED022'!$H$2,"Område",$A54,"År",B$3)/GETPIVOTDATA("Antal",FOLK1!$F$2,"Område",$A54,"År",B$3)</f>
        <v>1.6510500807754442</v>
      </c>
      <c r="C54" s="11">
        <f>GETPIVOTDATA("Antal",'AED022'!$H$2,"Område",$A54,"År",C$3)/GETPIVOTDATA("Antal",FOLK1!$F$2,"Område",$A54,"År",C$3)</f>
        <v>1.0984409799554566</v>
      </c>
      <c r="E54" s="7" t="s">
        <v>33</v>
      </c>
      <c r="F54" s="11">
        <f>GETPIVOTDATA("Antal",'AED022'!$H$2,"Område",$E54,"År",F$3)/(GETPIVOTDATA("Antal",FOLK1!$F$2,"Område",$E54,"År",F$3)-GETPIVOTDATA("Antal",RESI01!$H$2,"Område",$E54,"År",F$3))</f>
        <v>1.9174484052532832</v>
      </c>
      <c r="G54" s="11">
        <f>GETPIVOTDATA("Antal",'AED022'!$H$2,"Område",$E54,"År",G$3)/(GETPIVOTDATA("Antal",FOLK1!$F$2,"Område",$E54,"År",G$3)-GETPIVOTDATA("Antal",RESI01!$H$2,"Område",$E54,"År",G$3))</f>
        <v>1.2348522784176263</v>
      </c>
      <c r="I54" s="12">
        <f t="shared" si="3"/>
        <v>-0.26639832447783895</v>
      </c>
      <c r="J54" s="12">
        <f t="shared" si="4"/>
        <v>-0.13641129846216971</v>
      </c>
      <c r="L54" s="15">
        <f t="shared" si="2"/>
        <v>-0.35599191350626724</v>
      </c>
      <c r="O54" s="20" t="s">
        <v>33</v>
      </c>
      <c r="P54" s="19">
        <f>GETPIVOTDATA("Antal",'AED022'!$H$2,"Område",$O54,"År",P$3)/GETPIVOTDATA("Antal",'AED06'!$H$2,"Område",$O54,"År",P$3)</f>
        <v>3.4675412802533363</v>
      </c>
      <c r="Q54" s="19">
        <f>GETPIVOTDATA("Antal",'AED022'!$H$2,"Område",$O54,"År",Q$3)/GETPIVOTDATA("Antal",'AED06'!$H$2,"Område",$O54,"År",Q$3)</f>
        <v>3.7256383139447049</v>
      </c>
      <c r="S54" s="20"/>
      <c r="T54" s="19"/>
      <c r="U54" s="19"/>
    </row>
    <row r="55" spans="1:21" x14ac:dyDescent="0.35">
      <c r="A55" s="7" t="s">
        <v>52</v>
      </c>
      <c r="B55" s="11">
        <f>GETPIVOTDATA("Antal",'AED022'!$H$2,"Område",$A55,"År",B$3)/GETPIVOTDATA("Antal",FOLK1!$F$2,"Område",$A55,"År",B$3)</f>
        <v>1.8564683663833805</v>
      </c>
      <c r="C55" s="11">
        <f>GETPIVOTDATA("Antal",'AED022'!$H$2,"Område",$A55,"År",C$3)/GETPIVOTDATA("Antal",FOLK1!$F$2,"Område",$A55,"År",C$3)</f>
        <v>0.60737327188940093</v>
      </c>
      <c r="E55" s="7" t="s">
        <v>52</v>
      </c>
      <c r="F55" s="11">
        <f>GETPIVOTDATA("Antal",'AED022'!$H$2,"Område",$E55,"År",F$3)/(GETPIVOTDATA("Antal",FOLK1!$F$2,"Område",$E55,"År",F$3)-GETPIVOTDATA("Antal",RESI01!$H$2,"Område",$E55,"År",F$3))</f>
        <v>2.143947655398037</v>
      </c>
      <c r="G55" s="11">
        <f>GETPIVOTDATA("Antal",'AED022'!$H$2,"Område",$E55,"År",G$3)/(GETPIVOTDATA("Antal",FOLK1!$F$2,"Område",$E55,"År",G$3)-GETPIVOTDATA("Antal",RESI01!$H$2,"Område",$E55,"År",G$3))</f>
        <v>0.6871741397288843</v>
      </c>
      <c r="I55" s="12">
        <f t="shared" si="3"/>
        <v>-0.28747928901465647</v>
      </c>
      <c r="J55" s="12">
        <f t="shared" si="4"/>
        <v>-7.9800867839483369E-2</v>
      </c>
      <c r="L55" s="15">
        <f t="shared" si="2"/>
        <v>-0.67948184835636483</v>
      </c>
      <c r="O55" s="20" t="s">
        <v>52</v>
      </c>
      <c r="P55" s="19">
        <f>GETPIVOTDATA("Antal",'AED022'!$H$2,"Område",$O55,"År",P$3)/GETPIVOTDATA("Antal",'AED06'!$H$2,"Område",$O55,"År",P$3)</f>
        <v>4.6258823529411766</v>
      </c>
      <c r="Q55" s="19">
        <f>GETPIVOTDATA("Antal",'AED022'!$H$2,"Område",$O55,"År",Q$3)/GETPIVOTDATA("Antal",'AED06'!$H$2,"Område",$O55,"År",Q$3)</f>
        <v>2.3025856044723971</v>
      </c>
      <c r="S55" s="20"/>
      <c r="T55" s="19"/>
      <c r="U55" s="19"/>
    </row>
    <row r="56" spans="1:21" x14ac:dyDescent="0.35">
      <c r="A56" s="7" t="s">
        <v>34</v>
      </c>
      <c r="B56" s="11">
        <f>GETPIVOTDATA("Antal",'AED022'!$H$2,"Område",$A56,"År",B$3)/GETPIVOTDATA("Antal",FOLK1!$F$2,"Område",$A56,"År",B$3)</f>
        <v>2.3848964677222897</v>
      </c>
      <c r="C56" s="11">
        <f>GETPIVOTDATA("Antal",'AED022'!$H$2,"Område",$A56,"År",C$3)/GETPIVOTDATA("Antal",FOLK1!$F$2,"Område",$A56,"År",C$3)</f>
        <v>1.3142857142857143</v>
      </c>
      <c r="E56" s="7" t="s">
        <v>34</v>
      </c>
      <c r="F56" s="11">
        <f>GETPIVOTDATA("Antal",'AED022'!$H$2,"Område",$E56,"År",F$3)/(GETPIVOTDATA("Antal",FOLK1!$F$2,"Område",$E56,"År",F$3)-GETPIVOTDATA("Antal",RESI01!$H$2,"Område",$E56,"År",F$3))</f>
        <v>2.6388140161725069</v>
      </c>
      <c r="G56" s="11">
        <f>GETPIVOTDATA("Antal",'AED022'!$H$2,"Område",$E56,"År",G$3)/(GETPIVOTDATA("Antal",FOLK1!$F$2,"Område",$E56,"År",G$3)-GETPIVOTDATA("Antal",RESI01!$H$2,"Område",$E56,"År",G$3))</f>
        <v>1.4521384928716905</v>
      </c>
      <c r="I56" s="12">
        <f t="shared" si="3"/>
        <v>-0.25391754845021719</v>
      </c>
      <c r="J56" s="12">
        <f t="shared" si="4"/>
        <v>-0.13785277858597622</v>
      </c>
      <c r="L56" s="15">
        <f t="shared" si="2"/>
        <v>-0.44970032599040127</v>
      </c>
      <c r="O56" s="20" t="s">
        <v>34</v>
      </c>
      <c r="P56" s="19">
        <f>GETPIVOTDATA("Antal",'AED022'!$H$2,"Område",$O56,"År",P$3)/GETPIVOTDATA("Antal",'AED06'!$H$2,"Område",$O56,"År",P$3)</f>
        <v>6.2756410256410255</v>
      </c>
      <c r="Q56" s="19">
        <f>GETPIVOTDATA("Antal",'AED022'!$H$2,"Område",$O56,"År",Q$3)/GETPIVOTDATA("Antal",'AED06'!$H$2,"Område",$O56,"År",Q$3)</f>
        <v>4.2201834862385326</v>
      </c>
      <c r="S56" s="20"/>
      <c r="T56" s="19"/>
      <c r="U56" s="19"/>
    </row>
    <row r="57" spans="1:21" x14ac:dyDescent="0.35">
      <c r="A57" s="7" t="s">
        <v>85</v>
      </c>
      <c r="B57" s="11">
        <f>GETPIVOTDATA("Antal",'AED022'!$H$2,"Område",$A57,"År",B$3)/GETPIVOTDATA("Antal",FOLK1!$F$2,"Område",$A57,"År",B$3)</f>
        <v>1.3547758284600391</v>
      </c>
      <c r="C57" s="11">
        <f>GETPIVOTDATA("Antal",'AED022'!$H$2,"Område",$A57,"År",C$3)/GETPIVOTDATA("Antal",FOLK1!$F$2,"Område",$A57,"År",C$3)</f>
        <v>0.91565217391304343</v>
      </c>
      <c r="E57" s="7" t="s">
        <v>85</v>
      </c>
      <c r="F57" s="11">
        <f>GETPIVOTDATA("Antal",'AED022'!$H$2,"Område",$E57,"År",F$3)/(GETPIVOTDATA("Antal",FOLK1!$F$2,"Område",$E57,"År",F$3)-GETPIVOTDATA("Antal",RESI01!$H$2,"Område",$E57,"År",F$3))</f>
        <v>1.5849486887115165</v>
      </c>
      <c r="G57" s="11">
        <f>GETPIVOTDATA("Antal",'AED022'!$H$2,"Område",$E57,"År",G$3)/(GETPIVOTDATA("Antal",FOLK1!$F$2,"Område",$E57,"År",G$3)-GETPIVOTDATA("Antal",RESI01!$H$2,"Område",$E57,"År",G$3))</f>
        <v>1.0323529411764707</v>
      </c>
      <c r="I57" s="12">
        <f t="shared" si="3"/>
        <v>-0.23017286025147743</v>
      </c>
      <c r="J57" s="12">
        <f t="shared" si="4"/>
        <v>-0.11670076726342726</v>
      </c>
      <c r="L57" s="15">
        <f t="shared" si="2"/>
        <v>-0.34865213711383825</v>
      </c>
      <c r="O57" s="20" t="s">
        <v>85</v>
      </c>
      <c r="P57" s="19">
        <f>GETPIVOTDATA("Antal",'AED022'!$H$2,"Område",$O57,"År",P$3)/GETPIVOTDATA("Antal",'AED06'!$H$2,"Område",$O57,"År",P$3)</f>
        <v>3.0759017481743749</v>
      </c>
      <c r="Q57" s="19">
        <f>GETPIVOTDATA("Antal",'AED022'!$H$2,"Område",$O57,"År",Q$3)/GETPIVOTDATA("Antal",'AED06'!$H$2,"Område",$O57,"År",Q$3)</f>
        <v>2.6725888324873095</v>
      </c>
      <c r="S57" s="20"/>
      <c r="T57" s="19"/>
      <c r="U57" s="19"/>
    </row>
    <row r="58" spans="1:21" x14ac:dyDescent="0.35">
      <c r="A58" s="7" t="s">
        <v>41</v>
      </c>
      <c r="B58" s="11">
        <f>GETPIVOTDATA("Antal",'AED022'!$H$2,"Område",$A58,"År",B$3)/GETPIVOTDATA("Antal",FOLK1!$F$2,"Område",$A58,"År",B$3)</f>
        <v>1.6269258987527513</v>
      </c>
      <c r="C58" s="11">
        <f>GETPIVOTDATA("Antal",'AED022'!$H$2,"Område",$A58,"År",C$3)/GETPIVOTDATA("Antal",FOLK1!$F$2,"Område",$A58,"År",C$3)</f>
        <v>1.087577867350678</v>
      </c>
      <c r="E58" s="7" t="s">
        <v>41</v>
      </c>
      <c r="F58" s="11">
        <f>GETPIVOTDATA("Antal",'AED022'!$H$2,"Område",$E58,"År",F$3)/(GETPIVOTDATA("Antal",FOLK1!$F$2,"Område",$E58,"År",F$3)-GETPIVOTDATA("Antal",RESI01!$H$2,"Område",$E58,"År",F$3))</f>
        <v>1.8206075533661741</v>
      </c>
      <c r="G58" s="11">
        <f>GETPIVOTDATA("Antal",'AED022'!$H$2,"Område",$E58,"År",G$3)/(GETPIVOTDATA("Antal",FOLK1!$F$2,"Område",$E58,"År",G$3)-GETPIVOTDATA("Antal",RESI01!$H$2,"Område",$E58,"År",G$3))</f>
        <v>1.2264462809917356</v>
      </c>
      <c r="I58" s="12">
        <f t="shared" si="3"/>
        <v>-0.19368165461342279</v>
      </c>
      <c r="J58" s="12">
        <f t="shared" si="4"/>
        <v>-0.13886841364105762</v>
      </c>
      <c r="L58" s="15">
        <f t="shared" si="2"/>
        <v>-0.32635329413847397</v>
      </c>
      <c r="O58" s="20" t="s">
        <v>41</v>
      </c>
      <c r="P58" s="19">
        <f>GETPIVOTDATA("Antal",'AED022'!$H$2,"Område",$O58,"År",P$3)/GETPIVOTDATA("Antal",'AED06'!$H$2,"Område",$O58,"År",P$3)</f>
        <v>3.9457295373665482</v>
      </c>
      <c r="Q58" s="19">
        <f>GETPIVOTDATA("Antal",'AED022'!$H$2,"Område",$O58,"År",Q$3)/GETPIVOTDATA("Antal",'AED06'!$H$2,"Område",$O58,"År",Q$3)</f>
        <v>3.5426116018142753</v>
      </c>
      <c r="S58" s="20"/>
      <c r="T58" s="19"/>
      <c r="U58" s="19"/>
    </row>
    <row r="59" spans="1:21" x14ac:dyDescent="0.35">
      <c r="A59" s="7" t="s">
        <v>17</v>
      </c>
      <c r="B59" s="11">
        <f>GETPIVOTDATA("Antal",'AED022'!$H$2,"Område",$A59,"År",B$3)/GETPIVOTDATA("Antal",FOLK1!$F$2,"Område",$A59,"År",B$3)</f>
        <v>1.4063714063714063</v>
      </c>
      <c r="C59" s="11">
        <f>GETPIVOTDATA("Antal",'AED022'!$H$2,"Område",$A59,"År",C$3)/GETPIVOTDATA("Antal",FOLK1!$F$2,"Område",$A59,"År",C$3)</f>
        <v>1.0562347188264058</v>
      </c>
      <c r="E59" s="7" t="s">
        <v>17</v>
      </c>
      <c r="F59" s="11">
        <f>GETPIVOTDATA("Antal",'AED022'!$H$2,"Område",$E59,"År",F$3)/(GETPIVOTDATA("Antal",FOLK1!$F$2,"Område",$E59,"År",F$3)-GETPIVOTDATA("Antal",RESI01!$H$2,"Område",$E59,"År",F$3))</f>
        <v>1.5702718334297281</v>
      </c>
      <c r="G59" s="11">
        <f>GETPIVOTDATA("Antal",'AED022'!$H$2,"Område",$E59,"År",G$3)/(GETPIVOTDATA("Antal",FOLK1!$F$2,"Område",$E59,"År",G$3)-GETPIVOTDATA("Antal",RESI01!$H$2,"Område",$E59,"År",G$3))</f>
        <v>1.2378223495702005</v>
      </c>
      <c r="I59" s="12">
        <f t="shared" si="3"/>
        <v>-0.16390042705832175</v>
      </c>
      <c r="J59" s="12">
        <f t="shared" si="4"/>
        <v>-0.18158763074379469</v>
      </c>
      <c r="L59" s="15">
        <f t="shared" si="2"/>
        <v>-0.21171460684829582</v>
      </c>
      <c r="O59" s="20" t="s">
        <v>17</v>
      </c>
      <c r="P59" s="19">
        <f>GETPIVOTDATA("Antal",'AED022'!$H$2,"Område",$O59,"År",P$3)/GETPIVOTDATA("Antal",'AED06'!$H$2,"Område",$O59,"År",P$3)</f>
        <v>3.1467315716272601</v>
      </c>
      <c r="Q59" s="19">
        <f>GETPIVOTDATA("Antal",'AED022'!$H$2,"Område",$O59,"År",Q$3)/GETPIVOTDATA("Antal",'AED06'!$H$2,"Område",$O59,"År",Q$3)</f>
        <v>3.0632866513029602</v>
      </c>
      <c r="S59" s="20"/>
      <c r="T59" s="19"/>
      <c r="U59" s="19"/>
    </row>
    <row r="60" spans="1:21" x14ac:dyDescent="0.35">
      <c r="A60" s="7" t="s">
        <v>94</v>
      </c>
      <c r="B60" s="11">
        <f>GETPIVOTDATA("Antal",'AED022'!$H$2,"Område",$A60,"År",B$3)/GETPIVOTDATA("Antal",FOLK1!$F$2,"Område",$A60,"År",B$3)</f>
        <v>1.5984848484848484</v>
      </c>
      <c r="C60" s="11">
        <f>GETPIVOTDATA("Antal",'AED022'!$H$2,"Område",$A60,"År",C$3)/GETPIVOTDATA("Antal",FOLK1!$F$2,"Område",$A60,"År",C$3)</f>
        <v>1.5714285714285714</v>
      </c>
      <c r="E60" s="7" t="s">
        <v>94</v>
      </c>
      <c r="F60" s="11">
        <f>GETPIVOTDATA("Antal",'AED022'!$H$2,"Område",$E60,"År",F$3)/(GETPIVOTDATA("Antal",FOLK1!$F$2,"Område",$E60,"År",F$3)-GETPIVOTDATA("Antal",RESI01!$H$2,"Område",$E60,"År",F$3))</f>
        <v>1.9537037037037037</v>
      </c>
      <c r="G60" s="11">
        <f>GETPIVOTDATA("Antal",'AED022'!$H$2,"Område",$E60,"År",G$3)/(GETPIVOTDATA("Antal",FOLK1!$F$2,"Område",$E60,"År",G$3)-GETPIVOTDATA("Antal",RESI01!$H$2,"Område",$E60,"År",G$3))</f>
        <v>1.8644067796610169</v>
      </c>
      <c r="I60" s="12">
        <f t="shared" si="3"/>
        <v>-0.35521885521885532</v>
      </c>
      <c r="J60" s="12">
        <f t="shared" si="4"/>
        <v>-0.29297820823244547</v>
      </c>
      <c r="L60" s="15">
        <f t="shared" si="2"/>
        <v>-4.5706482448389478E-2</v>
      </c>
      <c r="O60" s="20" t="s">
        <v>94</v>
      </c>
      <c r="P60" s="19">
        <f>GETPIVOTDATA("Antal",'AED022'!$H$2,"Område",$O60,"År",P$3)/GETPIVOTDATA("Antal",'AED06'!$H$2,"Område",$O60,"År",P$3)</f>
        <v>4.0114068441064648</v>
      </c>
      <c r="Q60" s="19">
        <f>GETPIVOTDATA("Antal",'AED022'!$H$2,"Område",$O60,"År",Q$3)/GETPIVOTDATA("Antal",'AED06'!$H$2,"Område",$O60,"År",Q$3)</f>
        <v>4.1121495327102799</v>
      </c>
      <c r="S60" s="20"/>
      <c r="T60" s="19"/>
      <c r="U60" s="19"/>
    </row>
    <row r="61" spans="1:21" x14ac:dyDescent="0.35">
      <c r="A61" s="7" t="s">
        <v>95</v>
      </c>
      <c r="B61" s="11">
        <f>GETPIVOTDATA("Antal",'AED022'!$H$2,"Område",$A61,"År",B$3)/GETPIVOTDATA("Antal",FOLK1!$F$2,"Område",$A61,"År",B$3)</f>
        <v>1.6258064516129032</v>
      </c>
      <c r="C61" s="11">
        <f>GETPIVOTDATA("Antal",'AED022'!$H$2,"Område",$A61,"År",C$3)/GETPIVOTDATA("Antal",FOLK1!$F$2,"Område",$A61,"År",C$3)</f>
        <v>1.3294573643410852</v>
      </c>
      <c r="E61" s="7" t="s">
        <v>95</v>
      </c>
      <c r="F61" s="11">
        <f>GETPIVOTDATA("Antal",'AED022'!$H$2,"Område",$E61,"År",F$3)/(GETPIVOTDATA("Antal",FOLK1!$F$2,"Område",$E61,"År",F$3)-GETPIVOTDATA("Antal",RESI01!$H$2,"Område",$E61,"År",F$3))</f>
        <v>1.8935504070131497</v>
      </c>
      <c r="G61" s="11">
        <f>GETPIVOTDATA("Antal",'AED022'!$H$2,"Område",$E61,"År",G$3)/(GETPIVOTDATA("Antal",FOLK1!$F$2,"Område",$E61,"År",G$3)-GETPIVOTDATA("Antal",RESI01!$H$2,"Område",$E61,"År",G$3))</f>
        <v>1.5160220994475138</v>
      </c>
      <c r="I61" s="12">
        <f t="shared" si="3"/>
        <v>-0.26774395540024654</v>
      </c>
      <c r="J61" s="12">
        <f t="shared" si="4"/>
        <v>-0.18656473510642857</v>
      </c>
      <c r="L61" s="15">
        <f t="shared" si="2"/>
        <v>-0.19937589523224886</v>
      </c>
      <c r="O61" s="20" t="s">
        <v>95</v>
      </c>
      <c r="P61" s="19">
        <f>GETPIVOTDATA("Antal",'AED022'!$H$2,"Område",$O61,"År",P$3)/GETPIVOTDATA("Antal",'AED06'!$H$2,"Område",$O61,"År",P$3)</f>
        <v>3.6941118983630581</v>
      </c>
      <c r="Q61" s="19">
        <f>GETPIVOTDATA("Antal",'AED022'!$H$2,"Område",$O61,"År",Q$3)/GETPIVOTDATA("Antal",'AED06'!$H$2,"Område",$O61,"År",Q$3)</f>
        <v>3.9889518825410666</v>
      </c>
      <c r="S61" s="20"/>
      <c r="T61" s="19"/>
      <c r="U61" s="19"/>
    </row>
    <row r="62" spans="1:21" x14ac:dyDescent="0.35">
      <c r="A62" s="7" t="s">
        <v>53</v>
      </c>
      <c r="B62" s="11">
        <f>GETPIVOTDATA("Antal",'AED022'!$H$2,"Område",$A62,"År",B$3)/GETPIVOTDATA("Antal",FOLK1!$F$2,"Område",$A62,"År",B$3)</f>
        <v>1.3935212957408518</v>
      </c>
      <c r="C62" s="11">
        <f>GETPIVOTDATA("Antal",'AED022'!$H$2,"Område",$A62,"År",C$3)/GETPIVOTDATA("Antal",FOLK1!$F$2,"Område",$A62,"År",C$3)</f>
        <v>0.87472647702407003</v>
      </c>
      <c r="E62" s="7" t="s">
        <v>53</v>
      </c>
      <c r="F62" s="11">
        <f>GETPIVOTDATA("Antal",'AED022'!$H$2,"Område",$E62,"År",F$3)/(GETPIVOTDATA("Antal",FOLK1!$F$2,"Område",$E62,"År",F$3)-GETPIVOTDATA("Antal",RESI01!$H$2,"Område",$E62,"År",F$3))</f>
        <v>1.5998622589531681</v>
      </c>
      <c r="G62" s="11">
        <f>GETPIVOTDATA("Antal",'AED022'!$H$2,"Område",$E62,"År",G$3)/(GETPIVOTDATA("Antal",FOLK1!$F$2,"Område",$E62,"År",G$3)-GETPIVOTDATA("Antal",RESI01!$H$2,"Område",$E62,"År",G$3))</f>
        <v>0.99132052076875388</v>
      </c>
      <c r="I62" s="12">
        <f t="shared" si="3"/>
        <v>-0.20634096321231632</v>
      </c>
      <c r="J62" s="12">
        <f t="shared" si="4"/>
        <v>-0.11659404374468385</v>
      </c>
      <c r="L62" s="15">
        <f t="shared" si="2"/>
        <v>-0.38037133183115346</v>
      </c>
      <c r="O62" s="20" t="s">
        <v>53</v>
      </c>
      <c r="P62" s="19">
        <f>GETPIVOTDATA("Antal",'AED022'!$H$2,"Område",$O62,"År",P$3)/GETPIVOTDATA("Antal",'AED06'!$H$2,"Område",$O62,"År",P$3)</f>
        <v>3.6195076347771895</v>
      </c>
      <c r="Q62" s="19">
        <f>GETPIVOTDATA("Antal",'AED022'!$H$2,"Område",$O62,"År",Q$3)/GETPIVOTDATA("Antal",'AED06'!$H$2,"Område",$O62,"År",Q$3)</f>
        <v>3.4565499351491566</v>
      </c>
      <c r="S62" s="20"/>
      <c r="T62" s="19"/>
      <c r="U62" s="19"/>
    </row>
    <row r="63" spans="1:21" x14ac:dyDescent="0.35">
      <c r="A63" s="7" t="s">
        <v>96</v>
      </c>
      <c r="B63" s="11">
        <f>GETPIVOTDATA("Antal",'AED022'!$H$2,"Område",$A63,"År",B$3)/GETPIVOTDATA("Antal",FOLK1!$F$2,"Område",$A63,"År",B$3)</f>
        <v>1.1064701064701066</v>
      </c>
      <c r="C63" s="11">
        <f>GETPIVOTDATA("Antal",'AED022'!$H$2,"Område",$A63,"År",C$3)/GETPIVOTDATA("Antal",FOLK1!$F$2,"Område",$A63,"År",C$3)</f>
        <v>0.61692307692307691</v>
      </c>
      <c r="E63" s="7" t="s">
        <v>96</v>
      </c>
      <c r="F63" s="11">
        <f>GETPIVOTDATA("Antal",'AED022'!$H$2,"Område",$E63,"År",F$3)/(GETPIVOTDATA("Antal",FOLK1!$F$2,"Område",$E63,"År",F$3)-GETPIVOTDATA("Antal",RESI01!$H$2,"Område",$E63,"År",F$3))</f>
        <v>1.2990384615384616</v>
      </c>
      <c r="G63" s="11">
        <f>GETPIVOTDATA("Antal",'AED022'!$H$2,"Område",$E63,"År",G$3)/(GETPIVOTDATA("Antal",FOLK1!$F$2,"Område",$E63,"År",G$3)-GETPIVOTDATA("Antal",RESI01!$H$2,"Område",$E63,"År",G$3))</f>
        <v>0.7231740306582507</v>
      </c>
      <c r="I63" s="12">
        <f t="shared" si="3"/>
        <v>-0.19256835506835501</v>
      </c>
      <c r="J63" s="12">
        <f t="shared" si="4"/>
        <v>-0.10625095373517379</v>
      </c>
      <c r="L63" s="15">
        <f t="shared" si="2"/>
        <v>-0.44330052414168714</v>
      </c>
      <c r="O63" s="20" t="s">
        <v>96</v>
      </c>
      <c r="P63" s="19">
        <f>GETPIVOTDATA("Antal",'AED022'!$H$2,"Område",$O63,"År",P$3)/GETPIVOTDATA("Antal",'AED06'!$H$2,"Område",$O63,"År",P$3)</f>
        <v>3.2475961538461537</v>
      </c>
      <c r="Q63" s="19">
        <f>GETPIVOTDATA("Antal",'AED022'!$H$2,"Område",$O63,"År",Q$3)/GETPIVOTDATA("Antal",'AED06'!$H$2,"Område",$O63,"År",Q$3)</f>
        <v>2.0569376763272631</v>
      </c>
      <c r="S63" s="20"/>
      <c r="T63" s="19"/>
      <c r="U63" s="19"/>
    </row>
    <row r="64" spans="1:21" x14ac:dyDescent="0.35">
      <c r="A64" s="7" t="s">
        <v>74</v>
      </c>
      <c r="B64" s="11">
        <f>GETPIVOTDATA("Antal",'AED022'!$H$2,"Område",$A64,"År",B$3)/GETPIVOTDATA("Antal",FOLK1!$F$2,"Område",$A64,"År",B$3)</f>
        <v>2.2196595277320155</v>
      </c>
      <c r="C64" s="11">
        <f>GETPIVOTDATA("Antal",'AED022'!$H$2,"Område",$A64,"År",C$3)/GETPIVOTDATA("Antal",FOLK1!$F$2,"Område",$A64,"År",C$3)</f>
        <v>1.0145882352941176</v>
      </c>
      <c r="E64" s="7" t="s">
        <v>74</v>
      </c>
      <c r="F64" s="11">
        <f>GETPIVOTDATA("Antal",'AED022'!$H$2,"Område",$E64,"År",F$3)/(GETPIVOTDATA("Antal",FOLK1!$F$2,"Område",$E64,"År",F$3)-GETPIVOTDATA("Antal",RESI01!$H$2,"Område",$E64,"År",F$3))</f>
        <v>2.5877080665813059</v>
      </c>
      <c r="G64" s="11">
        <f>GETPIVOTDATA("Antal",'AED022'!$H$2,"Område",$E64,"År",G$3)/(GETPIVOTDATA("Antal",FOLK1!$F$2,"Område",$E64,"År",G$3)-GETPIVOTDATA("Antal",RESI01!$H$2,"Område",$E64,"År",G$3))</f>
        <v>1.1461988304093567</v>
      </c>
      <c r="I64" s="12">
        <f t="shared" si="3"/>
        <v>-0.36804853884929045</v>
      </c>
      <c r="J64" s="12">
        <f t="shared" si="4"/>
        <v>-0.13161059511523909</v>
      </c>
      <c r="L64" s="15">
        <f t="shared" si="2"/>
        <v>-0.55706022436926883</v>
      </c>
      <c r="O64" s="20" t="s">
        <v>74</v>
      </c>
      <c r="P64" s="19">
        <f>GETPIVOTDATA("Antal",'AED022'!$H$2,"Område",$O64,"År",P$3)/GETPIVOTDATA("Antal",'AED06'!$H$2,"Område",$O64,"År",P$3)</f>
        <v>4.4584160600044118</v>
      </c>
      <c r="Q64" s="19">
        <f>GETPIVOTDATA("Antal",'AED022'!$H$2,"Område",$O64,"År",Q$3)/GETPIVOTDATA("Antal",'AED06'!$H$2,"Område",$O64,"År",Q$3)</f>
        <v>2.9631665750412313</v>
      </c>
      <c r="S64" s="20"/>
      <c r="T64" s="19"/>
      <c r="U64" s="19"/>
    </row>
    <row r="65" spans="1:21" x14ac:dyDescent="0.35">
      <c r="A65" s="7" t="s">
        <v>54</v>
      </c>
      <c r="B65" s="11">
        <f>GETPIVOTDATA("Antal",'AED022'!$H$2,"Område",$A65,"År",B$3)/GETPIVOTDATA("Antal",FOLK1!$F$2,"Område",$A65,"År",B$3)</f>
        <v>2.4921011058451819</v>
      </c>
      <c r="C65" s="11">
        <f>GETPIVOTDATA("Antal",'AED022'!$H$2,"Område",$A65,"År",C$3)/GETPIVOTDATA("Antal",FOLK1!$F$2,"Område",$A65,"År",C$3)</f>
        <v>1.1132208157524612</v>
      </c>
      <c r="E65" s="7" t="s">
        <v>54</v>
      </c>
      <c r="F65" s="11">
        <f>GETPIVOTDATA("Antal",'AED022'!$H$2,"Område",$E65,"År",F$3)/(GETPIVOTDATA("Antal",FOLK1!$F$2,"Område",$E65,"År",F$3)-GETPIVOTDATA("Antal",RESI01!$H$2,"Område",$E65,"År",F$3))</f>
        <v>2.8577898550724639</v>
      </c>
      <c r="G65" s="11">
        <f>GETPIVOTDATA("Antal",'AED022'!$H$2,"Område",$E65,"År",G$3)/(GETPIVOTDATA("Antal",FOLK1!$F$2,"Område",$E65,"År",G$3)-GETPIVOTDATA("Antal",RESI01!$H$2,"Område",$E65,"År",G$3))</f>
        <v>1.2573471008737094</v>
      </c>
      <c r="I65" s="12">
        <f t="shared" si="3"/>
        <v>-0.36568874922728201</v>
      </c>
      <c r="J65" s="12">
        <f t="shared" si="4"/>
        <v>-0.14412628512124814</v>
      </c>
      <c r="L65" s="15">
        <f t="shared" si="2"/>
        <v>-0.56002814600171946</v>
      </c>
      <c r="O65" s="20" t="s">
        <v>54</v>
      </c>
      <c r="P65" s="19">
        <f>GETPIVOTDATA("Antal",'AED022'!$H$2,"Område",$O65,"År",P$3)/GETPIVOTDATA("Antal",'AED06'!$H$2,"Område",$O65,"År",P$3)</f>
        <v>5.757299270072993</v>
      </c>
      <c r="Q65" s="19">
        <f>GETPIVOTDATA("Antal",'AED022'!$H$2,"Område",$O65,"År",Q$3)/GETPIVOTDATA("Antal",'AED06'!$H$2,"Område",$O65,"År",Q$3)</f>
        <v>3.695144724556489</v>
      </c>
      <c r="S65" s="20"/>
      <c r="T65" s="19"/>
      <c r="U65" s="19"/>
    </row>
    <row r="66" spans="1:21" x14ac:dyDescent="0.35">
      <c r="A66" s="7" t="s">
        <v>55</v>
      </c>
      <c r="B66" s="11">
        <f>GETPIVOTDATA("Antal",'AED022'!$H$2,"Område",$A66,"År",B$3)/GETPIVOTDATA("Antal",FOLK1!$F$2,"Område",$A66,"År",B$3)</f>
        <v>1.9543046357615894</v>
      </c>
      <c r="C66" s="11">
        <f>GETPIVOTDATA("Antal",'AED022'!$H$2,"Område",$A66,"År",C$3)/GETPIVOTDATA("Antal",FOLK1!$F$2,"Område",$A66,"År",C$3)</f>
        <v>1.4781374219193639</v>
      </c>
      <c r="E66" s="7" t="s">
        <v>55</v>
      </c>
      <c r="F66" s="11">
        <f>GETPIVOTDATA("Antal",'AED022'!$H$2,"Område",$E66,"År",F$3)/(GETPIVOTDATA("Antal",FOLK1!$F$2,"Område",$E66,"År",F$3)-GETPIVOTDATA("Antal",RESI01!$H$2,"Område",$E66,"År",F$3))</f>
        <v>2.1907943578322198</v>
      </c>
      <c r="G66" s="11">
        <f>GETPIVOTDATA("Antal",'AED022'!$H$2,"Område",$E66,"År",G$3)/(GETPIVOTDATA("Antal",FOLK1!$F$2,"Område",$E66,"År",G$3)-GETPIVOTDATA("Antal",RESI01!$H$2,"Område",$E66,"År",G$3))</f>
        <v>1.598894348894349</v>
      </c>
      <c r="I66" s="12">
        <f t="shared" si="3"/>
        <v>-0.23648972207063035</v>
      </c>
      <c r="J66" s="12">
        <f t="shared" si="4"/>
        <v>-0.12075692697498508</v>
      </c>
      <c r="L66" s="15">
        <f t="shared" si="2"/>
        <v>-0.27017597832575801</v>
      </c>
      <c r="O66" s="20" t="s">
        <v>55</v>
      </c>
      <c r="P66" s="19">
        <f>GETPIVOTDATA("Antal",'AED022'!$H$2,"Område",$O66,"År",P$3)/GETPIVOTDATA("Antal",'AED06'!$H$2,"Område",$O66,"År",P$3)</f>
        <v>4.4583773983985502</v>
      </c>
      <c r="Q66" s="19">
        <f>GETPIVOTDATA("Antal",'AED022'!$H$2,"Område",$O66,"År",Q$3)/GETPIVOTDATA("Antal",'AED06'!$H$2,"Område",$O66,"År",Q$3)</f>
        <v>4.263718263718264</v>
      </c>
      <c r="S66" s="20"/>
      <c r="T66" s="19"/>
      <c r="U66" s="19"/>
    </row>
    <row r="67" spans="1:21" x14ac:dyDescent="0.35">
      <c r="A67" s="7" t="s">
        <v>42</v>
      </c>
      <c r="B67" s="11">
        <f>GETPIVOTDATA("Antal",'AED022'!$H$2,"Område",$A67,"År",B$3)/GETPIVOTDATA("Antal",FOLK1!$F$2,"Område",$A67,"År",B$3)</f>
        <v>1.5700792199878124</v>
      </c>
      <c r="C67" s="11">
        <f>GETPIVOTDATA("Antal",'AED022'!$H$2,"Område",$A67,"År",C$3)/GETPIVOTDATA("Antal",FOLK1!$F$2,"Område",$A67,"År",C$3)</f>
        <v>1.0419983530057644</v>
      </c>
      <c r="E67" s="7" t="s">
        <v>42</v>
      </c>
      <c r="F67" s="11">
        <f>GETPIVOTDATA("Antal",'AED022'!$H$2,"Område",$E67,"År",F$3)/(GETPIVOTDATA("Antal",FOLK1!$F$2,"Område",$E67,"År",F$3)-GETPIVOTDATA("Antal",RESI01!$H$2,"Område",$E67,"År",F$3))</f>
        <v>1.7986038394415358</v>
      </c>
      <c r="G67" s="11">
        <f>GETPIVOTDATA("Antal",'AED022'!$H$2,"Område",$E67,"År",G$3)/(GETPIVOTDATA("Antal",FOLK1!$F$2,"Område",$E67,"År",G$3)-GETPIVOTDATA("Antal",RESI01!$H$2,"Område",$E67,"År",G$3))</f>
        <v>1.1461352657004831</v>
      </c>
      <c r="I67" s="12">
        <f t="shared" si="3"/>
        <v>-0.22852461945372338</v>
      </c>
      <c r="J67" s="12">
        <f t="shared" si="4"/>
        <v>-0.1041369126947187</v>
      </c>
      <c r="L67" s="15">
        <f t="shared" si="2"/>
        <v>-0.3627639168965876</v>
      </c>
      <c r="O67" s="20" t="s">
        <v>42</v>
      </c>
      <c r="P67" s="19">
        <f>GETPIVOTDATA("Antal",'AED022'!$H$2,"Område",$O67,"År",P$3)/GETPIVOTDATA("Antal",'AED06'!$H$2,"Område",$O67,"År",P$3)</f>
        <v>4.2863084345366822</v>
      </c>
      <c r="Q67" s="19">
        <f>GETPIVOTDATA("Antal",'AED022'!$H$2,"Område",$O67,"År",Q$3)/GETPIVOTDATA("Antal",'AED06'!$H$2,"Område",$O67,"År",Q$3)</f>
        <v>3.0774219700040537</v>
      </c>
      <c r="S67" s="20"/>
      <c r="T67" s="19"/>
      <c r="U67" s="19"/>
    </row>
    <row r="68" spans="1:21" x14ac:dyDescent="0.35">
      <c r="A68" s="7" t="s">
        <v>75</v>
      </c>
      <c r="B68" s="11">
        <f>GETPIVOTDATA("Antal",'AED022'!$H$2,"Område",$A68,"År",B$3)/GETPIVOTDATA("Antal",FOLK1!$F$2,"Område",$A68,"År",B$3)</f>
        <v>1.3895348837209303</v>
      </c>
      <c r="C68" s="11">
        <f>GETPIVOTDATA("Antal",'AED022'!$H$2,"Område",$A68,"År",C$3)/GETPIVOTDATA("Antal",FOLK1!$F$2,"Område",$A68,"År",C$3)</f>
        <v>1.1274060494958753</v>
      </c>
      <c r="E68" s="7" t="s">
        <v>75</v>
      </c>
      <c r="F68" s="11">
        <f>GETPIVOTDATA("Antal",'AED022'!$H$2,"Område",$E68,"År",F$3)/(GETPIVOTDATA("Antal",FOLK1!$F$2,"Område",$E68,"År",F$3)-GETPIVOTDATA("Antal",RESI01!$H$2,"Område",$E68,"År",F$3))</f>
        <v>1.6170500676589987</v>
      </c>
      <c r="G68" s="11">
        <f>GETPIVOTDATA("Antal",'AED022'!$H$2,"Område",$E68,"År",G$3)/(GETPIVOTDATA("Antal",FOLK1!$F$2,"Område",$E68,"År",G$3)-GETPIVOTDATA("Antal",RESI01!$H$2,"Område",$E68,"År",G$3))</f>
        <v>1.25</v>
      </c>
      <c r="I68" s="12">
        <f t="shared" si="3"/>
        <v>-0.22751518393806847</v>
      </c>
      <c r="J68" s="12">
        <f t="shared" si="4"/>
        <v>-0.12259395050412469</v>
      </c>
      <c r="L68" s="15">
        <f t="shared" si="2"/>
        <v>-0.22698744769874479</v>
      </c>
      <c r="O68" s="20" t="s">
        <v>75</v>
      </c>
      <c r="P68" s="19">
        <f>GETPIVOTDATA("Antal",'AED022'!$H$2,"Område",$O68,"År",P$3)/GETPIVOTDATA("Antal",'AED06'!$H$2,"Område",$O68,"År",P$3)</f>
        <v>3.2358516111562414</v>
      </c>
      <c r="Q68" s="19">
        <f>GETPIVOTDATA("Antal",'AED022'!$H$2,"Område",$O68,"År",Q$3)/GETPIVOTDATA("Antal",'AED06'!$H$2,"Område",$O68,"År",Q$3)</f>
        <v>4.2560553633217992</v>
      </c>
      <c r="S68" s="20"/>
      <c r="T68" s="19"/>
      <c r="U68" s="19"/>
    </row>
    <row r="69" spans="1:21" x14ac:dyDescent="0.35">
      <c r="A69" s="7" t="s">
        <v>56</v>
      </c>
      <c r="B69" s="11">
        <f>GETPIVOTDATA("Antal",'AED022'!$H$2,"Område",$A69,"År",B$3)/GETPIVOTDATA("Antal",FOLK1!$F$2,"Område",$A69,"År",B$3)</f>
        <v>1.4628815140610423</v>
      </c>
      <c r="C69" s="11">
        <f>GETPIVOTDATA("Antal",'AED022'!$H$2,"Område",$A69,"År",C$3)/GETPIVOTDATA("Antal",FOLK1!$F$2,"Område",$A69,"År",C$3)</f>
        <v>0.86934424197347215</v>
      </c>
      <c r="E69" s="7" t="s">
        <v>56</v>
      </c>
      <c r="F69" s="11">
        <f>GETPIVOTDATA("Antal",'AED022'!$H$2,"Område",$E69,"År",F$3)/(GETPIVOTDATA("Antal",FOLK1!$F$2,"Område",$E69,"År",F$3)-GETPIVOTDATA("Antal",RESI01!$H$2,"Område",$E69,"År",F$3))</f>
        <v>1.645330535152151</v>
      </c>
      <c r="G69" s="11">
        <f>GETPIVOTDATA("Antal",'AED022'!$H$2,"Område",$E69,"År",G$3)/(GETPIVOTDATA("Antal",FOLK1!$F$2,"Område",$E69,"År",G$3)-GETPIVOTDATA("Antal",RESI01!$H$2,"Område",$E69,"År",G$3))</f>
        <v>0.97783045175683214</v>
      </c>
      <c r="I69" s="12">
        <f t="shared" si="3"/>
        <v>-0.18244902109110872</v>
      </c>
      <c r="J69" s="12">
        <f t="shared" si="4"/>
        <v>-0.10848620978335999</v>
      </c>
      <c r="L69" s="15">
        <f t="shared" si="2"/>
        <v>-0.40569360935952736</v>
      </c>
      <c r="O69" s="20" t="s">
        <v>56</v>
      </c>
      <c r="P69" s="19">
        <f>GETPIVOTDATA("Antal",'AED022'!$H$2,"Område",$O69,"År",P$3)/GETPIVOTDATA("Antal",'AED06'!$H$2,"Område",$O69,"År",P$3)</f>
        <v>3.3632603033552932</v>
      </c>
      <c r="Q69" s="19">
        <f>GETPIVOTDATA("Antal",'AED022'!$H$2,"Område",$O69,"År",Q$3)/GETPIVOTDATA("Antal",'AED06'!$H$2,"Område",$O69,"År",Q$3)</f>
        <v>2.6850185688579193</v>
      </c>
      <c r="S69" s="20"/>
      <c r="T69" s="19"/>
      <c r="U69" s="19"/>
    </row>
    <row r="70" spans="1:21" x14ac:dyDescent="0.35">
      <c r="A70" s="7" t="s">
        <v>43</v>
      </c>
      <c r="B70" s="11">
        <f>GETPIVOTDATA("Antal",'AED022'!$H$2,"Område",$A70,"År",B$3)/GETPIVOTDATA("Antal",FOLK1!$F$2,"Område",$A70,"År",B$3)</f>
        <v>1.5152439024390243</v>
      </c>
      <c r="C70" s="11">
        <f>GETPIVOTDATA("Antal",'AED022'!$H$2,"Område",$A70,"År",C$3)/GETPIVOTDATA("Antal",FOLK1!$F$2,"Område",$A70,"År",C$3)</f>
        <v>0.96002132196162049</v>
      </c>
      <c r="E70" s="7" t="s">
        <v>43</v>
      </c>
      <c r="F70" s="11">
        <f>GETPIVOTDATA("Antal",'AED022'!$H$2,"Område",$E70,"År",F$3)/(GETPIVOTDATA("Antal",FOLK1!$F$2,"Område",$E70,"År",F$3)-GETPIVOTDATA("Antal",RESI01!$H$2,"Område",$E70,"År",F$3))</f>
        <v>1.7161602209944751</v>
      </c>
      <c r="G70" s="11">
        <f>GETPIVOTDATA("Antal",'AED022'!$H$2,"Område",$E70,"År",G$3)/(GETPIVOTDATA("Antal",FOLK1!$F$2,"Område",$E70,"År",G$3)-GETPIVOTDATA("Antal",RESI01!$H$2,"Område",$E70,"År",G$3))</f>
        <v>1.055685814771395</v>
      </c>
      <c r="I70" s="12">
        <f t="shared" si="3"/>
        <v>-0.20091631855545078</v>
      </c>
      <c r="J70" s="12">
        <f t="shared" si="4"/>
        <v>-9.5664492809774515E-2</v>
      </c>
      <c r="L70" s="15">
        <f t="shared" si="2"/>
        <v>-0.38485591155373039</v>
      </c>
      <c r="O70" s="20" t="s">
        <v>43</v>
      </c>
      <c r="P70" s="19">
        <f>GETPIVOTDATA("Antal",'AED022'!$H$2,"Område",$O70,"År",P$3)/GETPIVOTDATA("Antal",'AED06'!$H$2,"Område",$O70,"År",P$3)</f>
        <v>3.5853412206030879</v>
      </c>
      <c r="Q70" s="19">
        <f>GETPIVOTDATA("Antal",'AED022'!$H$2,"Område",$O70,"År",Q$3)/GETPIVOTDATA("Antal",'AED06'!$H$2,"Område",$O70,"År",Q$3)</f>
        <v>3.1640899508081515</v>
      </c>
      <c r="S70" s="20"/>
      <c r="T70" s="19"/>
      <c r="U70" s="19"/>
    </row>
    <row r="71" spans="1:21" x14ac:dyDescent="0.35">
      <c r="A71" s="7" t="s">
        <v>76</v>
      </c>
      <c r="B71" s="11">
        <f>GETPIVOTDATA("Antal",'AED022'!$H$2,"Område",$A71,"År",B$3)/GETPIVOTDATA("Antal",FOLK1!$F$2,"Område",$A71,"År",B$3)</f>
        <v>0</v>
      </c>
      <c r="C71" s="11">
        <f>GETPIVOTDATA("Antal",'AED022'!$H$2,"Område",$A71,"År",C$3)/GETPIVOTDATA("Antal",FOLK1!$F$2,"Område",$A71,"År",C$3)</f>
        <v>0.8617700729927007</v>
      </c>
      <c r="E71" s="7" t="s">
        <v>76</v>
      </c>
      <c r="F71" s="11">
        <f>GETPIVOTDATA("Antal",'AED022'!$H$2,"Område",$E71,"År",F$3)/(GETPIVOTDATA("Antal",FOLK1!$F$2,"Område",$E71,"År",F$3)-GETPIVOTDATA("Antal",RESI01!$H$2,"Område",$E71,"År",F$3))</f>
        <v>0</v>
      </c>
      <c r="G71" s="11">
        <f>GETPIVOTDATA("Antal",'AED022'!$H$2,"Område",$E71,"År",G$3)/(GETPIVOTDATA("Antal",FOLK1!$F$2,"Område",$E71,"År",G$3)-GETPIVOTDATA("Antal",RESI01!$H$2,"Område",$E71,"År",G$3))</f>
        <v>1.0370573702992039</v>
      </c>
      <c r="I71" s="12">
        <f t="shared" si="3"/>
        <v>0</v>
      </c>
      <c r="J71" s="12">
        <f t="shared" si="4"/>
        <v>-0.17528729730650316</v>
      </c>
      <c r="L71" s="15" t="e">
        <f t="shared" ref="L71:L103" si="5">(G71-F71)/F71</f>
        <v>#DIV/0!</v>
      </c>
      <c r="O71" s="20" t="s">
        <v>76</v>
      </c>
      <c r="P71" s="19" t="e">
        <f>GETPIVOTDATA("Antal",'AED022'!$H$2,"Område",$O71,"År",P$3)/GETPIVOTDATA("Antal",'AED06'!$H$2,"Område",$O71,"År",P$3)</f>
        <v>#DIV/0!</v>
      </c>
      <c r="Q71" s="19">
        <f>GETPIVOTDATA("Antal",'AED022'!$H$2,"Område",$O71,"År",Q$3)/GETPIVOTDATA("Antal",'AED06'!$H$2,"Område",$O71,"År",Q$3)</f>
        <v>3.7749800159872104</v>
      </c>
      <c r="S71" s="20"/>
      <c r="T71" s="19"/>
      <c r="U71" s="19"/>
    </row>
    <row r="72" spans="1:21" x14ac:dyDescent="0.35">
      <c r="A72" s="7" t="s">
        <v>97</v>
      </c>
      <c r="B72" s="11">
        <f>GETPIVOTDATA("Antal",'AED022'!$H$2,"Område",$A72,"År",B$3)/GETPIVOTDATA("Antal",FOLK1!$F$2,"Område",$A72,"År",B$3)</f>
        <v>1.815345699831366</v>
      </c>
      <c r="C72" s="11">
        <f>GETPIVOTDATA("Antal",'AED022'!$H$2,"Område",$A72,"År",C$3)/GETPIVOTDATA("Antal",FOLK1!$F$2,"Område",$A72,"År",C$3)</f>
        <v>0.89205397301349321</v>
      </c>
      <c r="E72" s="7" t="s">
        <v>97</v>
      </c>
      <c r="F72" s="11">
        <f>GETPIVOTDATA("Antal",'AED022'!$H$2,"Område",$E72,"År",F$3)/(GETPIVOTDATA("Antal",FOLK1!$F$2,"Område",$E72,"År",F$3)-GETPIVOTDATA("Antal",RESI01!$H$2,"Område",$E72,"År",F$3))</f>
        <v>2.2264736297828334</v>
      </c>
      <c r="G72" s="11">
        <f>GETPIVOTDATA("Antal",'AED022'!$H$2,"Område",$E72,"År",G$3)/(GETPIVOTDATA("Antal",FOLK1!$F$2,"Område",$E72,"År",G$3)-GETPIVOTDATA("Antal",RESI01!$H$2,"Område",$E72,"År",G$3))</f>
        <v>0.99084096586178183</v>
      </c>
      <c r="I72" s="12">
        <f t="shared" si="3"/>
        <v>-0.41112792995146741</v>
      </c>
      <c r="J72" s="12">
        <f t="shared" si="4"/>
        <v>-9.8786992848288624E-2</v>
      </c>
      <c r="L72" s="15">
        <f t="shared" si="5"/>
        <v>-0.55497296145455499</v>
      </c>
      <c r="O72" s="20" t="s">
        <v>97</v>
      </c>
      <c r="P72" s="19">
        <f>GETPIVOTDATA("Antal",'AED022'!$H$2,"Område",$O72,"År",P$3)/GETPIVOTDATA("Antal",'AED06'!$H$2,"Område",$O72,"År",P$3)</f>
        <v>4.1805825242718448</v>
      </c>
      <c r="Q72" s="19">
        <f>GETPIVOTDATA("Antal",'AED022'!$H$2,"Område",$O72,"År",Q$3)/GETPIVOTDATA("Antal",'AED06'!$H$2,"Område",$O72,"År",Q$3)</f>
        <v>2.8360343183984749</v>
      </c>
      <c r="S72" s="20"/>
      <c r="T72" s="19"/>
      <c r="U72" s="19"/>
    </row>
    <row r="73" spans="1:21" x14ac:dyDescent="0.35">
      <c r="A73" s="7" t="s">
        <v>86</v>
      </c>
      <c r="B73" s="11">
        <f>GETPIVOTDATA("Antal",'AED022'!$H$2,"Område",$A73,"År",B$3)/GETPIVOTDATA("Antal",FOLK1!$F$2,"Område",$A73,"År",B$3)</f>
        <v>1.4606969205834683</v>
      </c>
      <c r="C73" s="11">
        <f>GETPIVOTDATA("Antal",'AED022'!$H$2,"Område",$A73,"År",C$3)/GETPIVOTDATA("Antal",FOLK1!$F$2,"Område",$A73,"År",C$3)</f>
        <v>1.2722988892628744</v>
      </c>
      <c r="E73" s="7" t="s">
        <v>86</v>
      </c>
      <c r="F73" s="11">
        <f>GETPIVOTDATA("Antal",'AED022'!$H$2,"Område",$E73,"År",F$3)/(GETPIVOTDATA("Antal",FOLK1!$F$2,"Område",$E73,"År",F$3)-GETPIVOTDATA("Antal",RESI01!$H$2,"Område",$E73,"År",F$3))</f>
        <v>1.761113825109917</v>
      </c>
      <c r="G73" s="11">
        <f>GETPIVOTDATA("Antal",'AED022'!$H$2,"Område",$E73,"År",G$3)/(GETPIVOTDATA("Antal",FOLK1!$F$2,"Område",$E73,"År",G$3)-GETPIVOTDATA("Antal",RESI01!$H$2,"Område",$E73,"År",G$3))</f>
        <v>1.4173228346456692</v>
      </c>
      <c r="I73" s="12">
        <f t="shared" ref="I73:I103" si="6">B73-F73</f>
        <v>-0.30041690452644865</v>
      </c>
      <c r="J73" s="12">
        <f t="shared" ref="J73:J103" si="7">C73-G73</f>
        <v>-0.14502394538279484</v>
      </c>
      <c r="L73" s="15">
        <f t="shared" si="5"/>
        <v>-0.19521224895431766</v>
      </c>
      <c r="O73" s="20" t="s">
        <v>86</v>
      </c>
      <c r="P73" s="19">
        <f>GETPIVOTDATA("Antal",'AED022'!$H$2,"Område",$O73,"År",P$3)/GETPIVOTDATA("Antal",'AED06'!$H$2,"Område",$O73,"År",P$3)</f>
        <v>3.6006791849780262</v>
      </c>
      <c r="Q73" s="19">
        <f>GETPIVOTDATA("Antal",'AED022'!$H$2,"Område",$O73,"År",Q$3)/GETPIVOTDATA("Antal",'AED06'!$H$2,"Område",$O73,"År",Q$3)</f>
        <v>4.5427232303809646</v>
      </c>
      <c r="S73" s="20"/>
      <c r="T73" s="19"/>
      <c r="U73" s="19"/>
    </row>
    <row r="74" spans="1:21" x14ac:dyDescent="0.35">
      <c r="A74" s="7" t="s">
        <v>44</v>
      </c>
      <c r="B74" s="11">
        <f>GETPIVOTDATA("Antal",'AED022'!$H$2,"Område",$A74,"År",B$3)/GETPIVOTDATA("Antal",FOLK1!$F$2,"Område",$A74,"År",B$3)</f>
        <v>1.3860705073086845</v>
      </c>
      <c r="C74" s="11">
        <f>GETPIVOTDATA("Antal",'AED022'!$H$2,"Område",$A74,"År",C$3)/GETPIVOTDATA("Antal",FOLK1!$F$2,"Område",$A74,"År",C$3)</f>
        <v>0.97234678624813153</v>
      </c>
      <c r="E74" s="7" t="s">
        <v>44</v>
      </c>
      <c r="F74" s="11">
        <f>GETPIVOTDATA("Antal",'AED022'!$H$2,"Område",$E74,"År",F$3)/(GETPIVOTDATA("Antal",FOLK1!$F$2,"Område",$E74,"År",F$3)-GETPIVOTDATA("Antal",RESI01!$H$2,"Område",$E74,"År",F$3))</f>
        <v>1.5696202531645569</v>
      </c>
      <c r="G74" s="11">
        <f>GETPIVOTDATA("Antal",'AED022'!$H$2,"Område",$E74,"År",G$3)/(GETPIVOTDATA("Antal",FOLK1!$F$2,"Område",$E74,"År",G$3)-GETPIVOTDATA("Antal",RESI01!$H$2,"Område",$E74,"År",G$3))</f>
        <v>1.0796680497925311</v>
      </c>
      <c r="I74" s="12">
        <f t="shared" si="6"/>
        <v>-0.18354974585587236</v>
      </c>
      <c r="J74" s="12">
        <f t="shared" si="7"/>
        <v>-0.10732126354439953</v>
      </c>
      <c r="L74" s="15">
        <f t="shared" si="5"/>
        <v>-0.31214696827733907</v>
      </c>
      <c r="O74" s="20" t="s">
        <v>44</v>
      </c>
      <c r="P74" s="19">
        <f>GETPIVOTDATA("Antal",'AED022'!$H$2,"Område",$O74,"År",P$3)/GETPIVOTDATA("Antal",'AED06'!$H$2,"Område",$O74,"År",P$3)</f>
        <v>3.3409326424870467</v>
      </c>
      <c r="Q74" s="19">
        <f>GETPIVOTDATA("Antal",'AED022'!$H$2,"Område",$O74,"År",Q$3)/GETPIVOTDATA("Antal",'AED06'!$H$2,"Område",$O74,"År",Q$3)</f>
        <v>2.990117214433464</v>
      </c>
      <c r="S74" s="20"/>
      <c r="T74" s="19"/>
      <c r="U74" s="19"/>
    </row>
    <row r="75" spans="1:21" x14ac:dyDescent="0.35">
      <c r="A75" s="7" t="s">
        <v>35</v>
      </c>
      <c r="B75" s="11">
        <f>GETPIVOTDATA("Antal",'AED022'!$H$2,"Område",$A75,"År",B$3)/GETPIVOTDATA("Antal",FOLK1!$F$2,"Område",$A75,"År",B$3)</f>
        <v>1.7186038143216984</v>
      </c>
      <c r="C75" s="11">
        <f>GETPIVOTDATA("Antal",'AED022'!$H$2,"Område",$A75,"År",C$3)/GETPIVOTDATA("Antal",FOLK1!$F$2,"Område",$A75,"År",C$3)</f>
        <v>1.1768893756845564</v>
      </c>
      <c r="E75" s="7" t="s">
        <v>35</v>
      </c>
      <c r="F75" s="11">
        <f>GETPIVOTDATA("Antal",'AED022'!$H$2,"Område",$E75,"År",F$3)/(GETPIVOTDATA("Antal",FOLK1!$F$2,"Område",$E75,"År",F$3)-GETPIVOTDATA("Antal",RESI01!$H$2,"Område",$E75,"År",F$3))</f>
        <v>1.9219315895372233</v>
      </c>
      <c r="G75" s="11">
        <f>GETPIVOTDATA("Antal",'AED022'!$H$2,"Område",$E75,"År",G$3)/(GETPIVOTDATA("Antal",FOLK1!$F$2,"Område",$E75,"År",G$3)-GETPIVOTDATA("Antal",RESI01!$H$2,"Område",$E75,"År",G$3))</f>
        <v>1.2984894259818731</v>
      </c>
      <c r="I75" s="12">
        <f t="shared" si="6"/>
        <v>-0.20332777521552492</v>
      </c>
      <c r="J75" s="12">
        <f t="shared" si="7"/>
        <v>-0.12160005029731669</v>
      </c>
      <c r="L75" s="15">
        <f t="shared" si="5"/>
        <v>-0.32438311901906308</v>
      </c>
      <c r="O75" s="20" t="s">
        <v>35</v>
      </c>
      <c r="P75" s="19">
        <f>GETPIVOTDATA("Antal",'AED022'!$H$2,"Område",$O75,"År",P$3)/GETPIVOTDATA("Antal",'AED06'!$H$2,"Område",$O75,"År",P$3)</f>
        <v>4.0344652812975168</v>
      </c>
      <c r="Q75" s="19">
        <f>GETPIVOTDATA("Antal",'AED022'!$H$2,"Område",$O75,"År",Q$3)/GETPIVOTDATA("Antal",'AED06'!$H$2,"Område",$O75,"År",Q$3)</f>
        <v>3.7817861856577211</v>
      </c>
      <c r="S75" s="20"/>
      <c r="T75" s="19"/>
      <c r="U75" s="19"/>
    </row>
    <row r="76" spans="1:21" x14ac:dyDescent="0.35">
      <c r="A76" s="7" t="s">
        <v>30</v>
      </c>
      <c r="B76" s="11">
        <f>GETPIVOTDATA("Antal",'AED022'!$H$2,"Område",$A76,"År",B$3)/GETPIVOTDATA("Antal",FOLK1!$F$2,"Område",$A76,"År",B$3)</f>
        <v>1.4664526484751204</v>
      </c>
      <c r="C76" s="11">
        <f>GETPIVOTDATA("Antal",'AED022'!$H$2,"Område",$A76,"År",C$3)/GETPIVOTDATA("Antal",FOLK1!$F$2,"Område",$A76,"År",C$3)</f>
        <v>1.2483443708609272</v>
      </c>
      <c r="E76" s="7" t="s">
        <v>30</v>
      </c>
      <c r="F76" s="11">
        <f>GETPIVOTDATA("Antal",'AED022'!$H$2,"Område",$E76,"År",F$3)/(GETPIVOTDATA("Antal",FOLK1!$F$2,"Område",$E76,"År",F$3)-GETPIVOTDATA("Antal",RESI01!$H$2,"Område",$E76,"År",F$3))</f>
        <v>1.641394178943586</v>
      </c>
      <c r="G76" s="11">
        <f>GETPIVOTDATA("Antal",'AED022'!$H$2,"Område",$E76,"År",G$3)/(GETPIVOTDATA("Antal",FOLK1!$F$2,"Område",$E76,"År",G$3)-GETPIVOTDATA("Antal",RESI01!$H$2,"Område",$E76,"År",G$3))</f>
        <v>1.4058421379738968</v>
      </c>
      <c r="I76" s="12">
        <f t="shared" si="6"/>
        <v>-0.17494153046846561</v>
      </c>
      <c r="J76" s="12">
        <f t="shared" si="7"/>
        <v>-0.15749776711296959</v>
      </c>
      <c r="L76" s="15">
        <f t="shared" si="5"/>
        <v>-0.14350729641388901</v>
      </c>
      <c r="O76" s="20" t="s">
        <v>30</v>
      </c>
      <c r="P76" s="19">
        <f>GETPIVOTDATA("Antal",'AED022'!$H$2,"Område",$O76,"År",P$3)/GETPIVOTDATA("Antal",'AED06'!$H$2,"Område",$O76,"År",P$3)</f>
        <v>3.6008198013558257</v>
      </c>
      <c r="Q76" s="19">
        <f>GETPIVOTDATA("Antal",'AED022'!$H$2,"Område",$O76,"År",Q$3)/GETPIVOTDATA("Antal",'AED06'!$H$2,"Område",$O76,"År",Q$3)</f>
        <v>4.2905918057663124</v>
      </c>
      <c r="S76" s="20"/>
      <c r="T76" s="19"/>
      <c r="U76" s="19"/>
    </row>
    <row r="77" spans="1:21" x14ac:dyDescent="0.35">
      <c r="A77" s="7" t="s">
        <v>18</v>
      </c>
      <c r="B77" s="11">
        <f>GETPIVOTDATA("Antal",'AED022'!$H$2,"Område",$A77,"År",B$3)/GETPIVOTDATA("Antal",FOLK1!$F$2,"Område",$A77,"År",B$3)</f>
        <v>1.837823275862069</v>
      </c>
      <c r="C77" s="11">
        <f>GETPIVOTDATA("Antal",'AED022'!$H$2,"Område",$A77,"År",C$3)/GETPIVOTDATA("Antal",FOLK1!$F$2,"Område",$A77,"År",C$3)</f>
        <v>1.4415584415584415</v>
      </c>
      <c r="E77" s="7" t="s">
        <v>18</v>
      </c>
      <c r="F77" s="11">
        <f>GETPIVOTDATA("Antal",'AED022'!$H$2,"Område",$E77,"År",F$3)/(GETPIVOTDATA("Antal",FOLK1!$F$2,"Område",$E77,"År",F$3)-GETPIVOTDATA("Antal",RESI01!$H$2,"Område",$E77,"År",F$3))</f>
        <v>2.0364179104477613</v>
      </c>
      <c r="G77" s="11">
        <f>GETPIVOTDATA("Antal",'AED022'!$H$2,"Område",$E77,"År",G$3)/(GETPIVOTDATA("Antal",FOLK1!$F$2,"Område",$E77,"År",G$3)-GETPIVOTDATA("Antal",RESI01!$H$2,"Område",$E77,"År",G$3))</f>
        <v>1.5790305584826132</v>
      </c>
      <c r="I77" s="12">
        <f t="shared" si="6"/>
        <v>-0.19859463458569238</v>
      </c>
      <c r="J77" s="12">
        <f t="shared" si="7"/>
        <v>-0.13747211692417172</v>
      </c>
      <c r="L77" s="15">
        <f t="shared" si="5"/>
        <v>-0.22460387409604898</v>
      </c>
      <c r="O77" s="20" t="s">
        <v>18</v>
      </c>
      <c r="P77" s="19">
        <f>GETPIVOTDATA("Antal",'AED022'!$H$2,"Område",$O77,"År",P$3)/GETPIVOTDATA("Antal",'AED06'!$H$2,"Område",$O77,"År",P$3)</f>
        <v>4.7204539164129535</v>
      </c>
      <c r="Q77" s="19">
        <f>GETPIVOTDATA("Antal",'AED022'!$H$2,"Område",$O77,"År",Q$3)/GETPIVOTDATA("Antal",'AED06'!$H$2,"Område",$O77,"År",Q$3)</f>
        <v>4.6300015448787271</v>
      </c>
      <c r="S77" s="20"/>
      <c r="T77" s="19"/>
      <c r="U77" s="19"/>
    </row>
    <row r="78" spans="1:21" x14ac:dyDescent="0.35">
      <c r="A78" s="7" t="s">
        <v>77</v>
      </c>
      <c r="B78" s="11">
        <f>GETPIVOTDATA("Antal",'AED022'!$H$2,"Område",$A78,"År",B$3)/GETPIVOTDATA("Antal",FOLK1!$F$2,"Område",$A78,"År",B$3)</f>
        <v>0</v>
      </c>
      <c r="C78" s="11">
        <f>GETPIVOTDATA("Antal",'AED022'!$H$2,"Område",$A78,"År",C$3)/GETPIVOTDATA("Antal",FOLK1!$F$2,"Område",$A78,"År",C$3)</f>
        <v>1.5565749235474007</v>
      </c>
      <c r="E78" s="7" t="s">
        <v>77</v>
      </c>
      <c r="F78" s="11">
        <f>GETPIVOTDATA("Antal",'AED022'!$H$2,"Område",$E78,"År",F$3)/(GETPIVOTDATA("Antal",FOLK1!$F$2,"Område",$E78,"År",F$3)-GETPIVOTDATA("Antal",RESI01!$H$2,"Område",$E78,"År",F$3))</f>
        <v>0</v>
      </c>
      <c r="G78" s="11">
        <f>GETPIVOTDATA("Antal",'AED022'!$H$2,"Område",$E78,"År",G$3)/(GETPIVOTDATA("Antal",FOLK1!$F$2,"Område",$E78,"År",G$3)-GETPIVOTDATA("Antal",RESI01!$H$2,"Område",$E78,"År",G$3))</f>
        <v>1.691029900332226</v>
      </c>
      <c r="I78" s="12">
        <f t="shared" si="6"/>
        <v>0</v>
      </c>
      <c r="J78" s="12">
        <f t="shared" si="7"/>
        <v>-0.13445497678482532</v>
      </c>
      <c r="L78" s="15" t="e">
        <f t="shared" si="5"/>
        <v>#DIV/0!</v>
      </c>
      <c r="O78" s="20" t="s">
        <v>77</v>
      </c>
      <c r="P78" s="19" t="e">
        <f>GETPIVOTDATA("Antal",'AED022'!$H$2,"Område",$O78,"År",P$3)/GETPIVOTDATA("Antal",'AED06'!$H$2,"Område",$O78,"År",P$3)</f>
        <v>#DIV/0!</v>
      </c>
      <c r="Q78" s="19">
        <f>GETPIVOTDATA("Antal",'AED022'!$H$2,"Område",$O78,"År",Q$3)/GETPIVOTDATA("Antal",'AED06'!$H$2,"Område",$O78,"År",Q$3)</f>
        <v>3.1226993865030677</v>
      </c>
      <c r="S78" s="20"/>
      <c r="T78" s="19"/>
      <c r="U78" s="19"/>
    </row>
    <row r="79" spans="1:21" x14ac:dyDescent="0.35">
      <c r="A79" s="7" t="s">
        <v>78</v>
      </c>
      <c r="B79" s="11">
        <f>GETPIVOTDATA("Antal",'AED022'!$H$2,"Område",$A79,"År",B$3)/GETPIVOTDATA("Antal",FOLK1!$F$2,"Område",$A79,"År",B$3)</f>
        <v>1.4834761321909424</v>
      </c>
      <c r="C79" s="11">
        <f>GETPIVOTDATA("Antal",'AED022'!$H$2,"Område",$A79,"År",C$3)/GETPIVOTDATA("Antal",FOLK1!$F$2,"Område",$A79,"År",C$3)</f>
        <v>1.257013091103393</v>
      </c>
      <c r="E79" s="7" t="s">
        <v>78</v>
      </c>
      <c r="F79" s="11">
        <f>GETPIVOTDATA("Antal",'AED022'!$H$2,"Område",$E79,"År",F$3)/(GETPIVOTDATA("Antal",FOLK1!$F$2,"Område",$E79,"År",F$3)-GETPIVOTDATA("Antal",RESI01!$H$2,"Område",$E79,"År",F$3))</f>
        <v>1.7836644591611479</v>
      </c>
      <c r="G79" s="11">
        <f>GETPIVOTDATA("Antal",'AED022'!$H$2,"Område",$E79,"År",G$3)/(GETPIVOTDATA("Antal",FOLK1!$F$2,"Område",$E79,"År",G$3)-GETPIVOTDATA("Antal",RESI01!$H$2,"Område",$E79,"År",G$3))</f>
        <v>1.4167419451972298</v>
      </c>
      <c r="I79" s="12">
        <f t="shared" si="6"/>
        <v>-0.30018832697020548</v>
      </c>
      <c r="J79" s="12">
        <f t="shared" si="7"/>
        <v>-0.15972885409383686</v>
      </c>
      <c r="L79" s="15">
        <f t="shared" si="5"/>
        <v>-0.20571274607135506</v>
      </c>
      <c r="O79" s="20" t="s">
        <v>78</v>
      </c>
      <c r="P79" s="19">
        <f>GETPIVOTDATA("Antal",'AED022'!$H$2,"Område",$O79,"År",P$3)/GETPIVOTDATA("Antal",'AED06'!$H$2,"Område",$O79,"År",P$3)</f>
        <v>3.688374923919659</v>
      </c>
      <c r="Q79" s="19">
        <f>GETPIVOTDATA("Antal",'AED022'!$H$2,"Område",$O79,"År",Q$3)/GETPIVOTDATA("Antal",'AED06'!$H$2,"Område",$O79,"År",Q$3)</f>
        <v>4.5358141328448855</v>
      </c>
      <c r="S79" s="20"/>
      <c r="T79" s="19"/>
      <c r="U79" s="19"/>
    </row>
    <row r="80" spans="1:21" x14ac:dyDescent="0.35">
      <c r="A80" s="7" t="s">
        <v>79</v>
      </c>
      <c r="B80" s="11">
        <f>GETPIVOTDATA("Antal",'AED022'!$H$2,"Område",$A80,"År",B$3)/GETPIVOTDATA("Antal",FOLK1!$F$2,"Område",$A80,"År",B$3)</f>
        <v>2.107904642409034</v>
      </c>
      <c r="C80" s="11">
        <f>GETPIVOTDATA("Antal",'AED022'!$H$2,"Område",$A80,"År",C$3)/GETPIVOTDATA("Antal",FOLK1!$F$2,"Område",$A80,"År",C$3)</f>
        <v>1.3280238924838228</v>
      </c>
      <c r="E80" s="7" t="s">
        <v>79</v>
      </c>
      <c r="F80" s="11">
        <f>GETPIVOTDATA("Antal",'AED022'!$H$2,"Område",$E80,"År",F$3)/(GETPIVOTDATA("Antal",FOLK1!$F$2,"Område",$E80,"År",F$3)-GETPIVOTDATA("Antal",RESI01!$H$2,"Område",$E80,"År",F$3))</f>
        <v>2.5806451612903225</v>
      </c>
      <c r="G80" s="11">
        <f>GETPIVOTDATA("Antal",'AED022'!$H$2,"Område",$E80,"År",G$3)/(GETPIVOTDATA("Antal",FOLK1!$F$2,"Område",$E80,"År",G$3)-GETPIVOTDATA("Antal",RESI01!$H$2,"Område",$E80,"År",G$3))</f>
        <v>1.5107587768969422</v>
      </c>
      <c r="I80" s="12">
        <f t="shared" si="6"/>
        <v>-0.47274051888128854</v>
      </c>
      <c r="J80" s="12">
        <f t="shared" si="7"/>
        <v>-0.18273488441311936</v>
      </c>
      <c r="L80" s="15">
        <f t="shared" si="5"/>
        <v>-0.41458097395243487</v>
      </c>
      <c r="O80" s="20" t="s">
        <v>79</v>
      </c>
      <c r="P80" s="19">
        <f>GETPIVOTDATA("Antal",'AED022'!$H$2,"Område",$O80,"År",P$3)/GETPIVOTDATA("Antal",'AED06'!$H$2,"Område",$O80,"År",P$3)</f>
        <v>5.2360916316035526</v>
      </c>
      <c r="Q80" s="19">
        <f>GETPIVOTDATA("Antal",'AED022'!$H$2,"Område",$O80,"År",Q$3)/GETPIVOTDATA("Antal",'AED06'!$H$2,"Område",$O80,"År",Q$3)</f>
        <v>4.5771144278606961</v>
      </c>
      <c r="S80" s="20"/>
      <c r="T80" s="19"/>
      <c r="U80" s="19"/>
    </row>
    <row r="81" spans="1:21" x14ac:dyDescent="0.35">
      <c r="A81" s="7" t="s">
        <v>87</v>
      </c>
      <c r="B81" s="11">
        <f>GETPIVOTDATA("Antal",'AED022'!$H$2,"Område",$A81,"År",B$3)/GETPIVOTDATA("Antal",FOLK1!$F$2,"Område",$A81,"År",B$3)</f>
        <v>1.0722120658135283</v>
      </c>
      <c r="C81" s="11">
        <f>GETPIVOTDATA("Antal",'AED022'!$H$2,"Område",$A81,"År",C$3)/GETPIVOTDATA("Antal",FOLK1!$F$2,"Område",$A81,"År",C$3)</f>
        <v>0.82546608488694961</v>
      </c>
      <c r="E81" s="7" t="s">
        <v>87</v>
      </c>
      <c r="F81" s="11">
        <f>GETPIVOTDATA("Antal",'AED022'!$H$2,"Område",$E81,"År",F$3)/(GETPIVOTDATA("Antal",FOLK1!$F$2,"Område",$E81,"År",F$3)-GETPIVOTDATA("Antal",RESI01!$H$2,"Område",$E81,"År",F$3))</f>
        <v>1.2947019867549669</v>
      </c>
      <c r="G81" s="11">
        <f>GETPIVOTDATA("Antal",'AED022'!$H$2,"Område",$E81,"År",G$3)/(GETPIVOTDATA("Antal",FOLK1!$F$2,"Område",$E81,"År",G$3)-GETPIVOTDATA("Antal",RESI01!$H$2,"Område",$E81,"År",G$3))</f>
        <v>0.94633924511141432</v>
      </c>
      <c r="I81" s="12">
        <f t="shared" si="6"/>
        <v>-0.2224899209414386</v>
      </c>
      <c r="J81" s="12">
        <f t="shared" si="7"/>
        <v>-0.1208731602244647</v>
      </c>
      <c r="L81" s="15">
        <f t="shared" si="5"/>
        <v>-0.2690678976377312</v>
      </c>
      <c r="O81" s="20" t="s">
        <v>87</v>
      </c>
      <c r="P81" s="19">
        <f>GETPIVOTDATA("Antal",'AED022'!$H$2,"Område",$O81,"År",P$3)/GETPIVOTDATA("Antal",'AED06'!$H$2,"Område",$O81,"År",P$3)</f>
        <v>2.9284733491449262</v>
      </c>
      <c r="Q81" s="19">
        <f>GETPIVOTDATA("Antal",'AED022'!$H$2,"Område",$O81,"År",Q$3)/GETPIVOTDATA("Antal",'AED06'!$H$2,"Område",$O81,"År",Q$3)</f>
        <v>2.7446584014771824</v>
      </c>
      <c r="S81" s="20"/>
      <c r="T81" s="19"/>
      <c r="U81" s="19"/>
    </row>
    <row r="82" spans="1:21" x14ac:dyDescent="0.35">
      <c r="A82" s="7" t="s">
        <v>45</v>
      </c>
      <c r="B82" s="11">
        <f>GETPIVOTDATA("Antal",'AED022'!$H$2,"Område",$A82,"År",B$3)/GETPIVOTDATA("Antal",FOLK1!$F$2,"Område",$A82,"År",B$3)</f>
        <v>2.1294189978481404</v>
      </c>
      <c r="C82" s="11">
        <f>GETPIVOTDATA("Antal",'AED022'!$H$2,"Område",$A82,"År",C$3)/GETPIVOTDATA("Antal",FOLK1!$F$2,"Område",$A82,"År",C$3)</f>
        <v>1.5345385860766325</v>
      </c>
      <c r="E82" s="7" t="s">
        <v>45</v>
      </c>
      <c r="F82" s="11">
        <f>GETPIVOTDATA("Antal",'AED022'!$H$2,"Område",$E82,"År",F$3)/(GETPIVOTDATA("Antal",FOLK1!$F$2,"Område",$E82,"År",F$3)-GETPIVOTDATA("Antal",RESI01!$H$2,"Område",$E82,"År",F$3))</f>
        <v>2.4027055150884493</v>
      </c>
      <c r="G82" s="11">
        <f>GETPIVOTDATA("Antal",'AED022'!$H$2,"Område",$E82,"År",G$3)/(GETPIVOTDATA("Antal",FOLK1!$F$2,"Område",$E82,"År",G$3)-GETPIVOTDATA("Antal",RESI01!$H$2,"Område",$E82,"År",G$3))</f>
        <v>1.6905469678953626</v>
      </c>
      <c r="I82" s="12">
        <f t="shared" si="6"/>
        <v>-0.27328651724030895</v>
      </c>
      <c r="J82" s="12">
        <f t="shared" si="7"/>
        <v>-0.15600838181873011</v>
      </c>
      <c r="L82" s="15">
        <f t="shared" si="5"/>
        <v>-0.29639859846364502</v>
      </c>
      <c r="O82" s="20" t="s">
        <v>45</v>
      </c>
      <c r="P82" s="19">
        <f>GETPIVOTDATA("Antal",'AED022'!$H$2,"Område",$O82,"År",P$3)/GETPIVOTDATA("Antal",'AED06'!$H$2,"Område",$O82,"År",P$3)</f>
        <v>4.6458752515090547</v>
      </c>
      <c r="Q82" s="19">
        <f>GETPIVOTDATA("Antal",'AED022'!$H$2,"Område",$O82,"År",Q$3)/GETPIVOTDATA("Antal",'AED06'!$H$2,"Område",$O82,"År",Q$3)</f>
        <v>4.7195020746887968</v>
      </c>
      <c r="S82" s="20"/>
      <c r="T82" s="19"/>
      <c r="U82" s="19"/>
    </row>
    <row r="83" spans="1:21" x14ac:dyDescent="0.35">
      <c r="A83" s="7" t="s">
        <v>36</v>
      </c>
      <c r="B83" s="11">
        <f>GETPIVOTDATA("Antal",'AED022'!$H$2,"Område",$A83,"År",B$3)/GETPIVOTDATA("Antal",FOLK1!$F$2,"Område",$A83,"År",B$3)</f>
        <v>1.8448979591836734</v>
      </c>
      <c r="C83" s="11">
        <f>GETPIVOTDATA("Antal",'AED022'!$H$2,"Område",$A83,"År",C$3)/GETPIVOTDATA("Antal",FOLK1!$F$2,"Område",$A83,"År",C$3)</f>
        <v>1.0831024930747923</v>
      </c>
      <c r="E83" s="7" t="s">
        <v>36</v>
      </c>
      <c r="F83" s="11">
        <f>GETPIVOTDATA("Antal",'AED022'!$H$2,"Område",$E83,"År",F$3)/(GETPIVOTDATA("Antal",FOLK1!$F$2,"Område",$E83,"År",F$3)-GETPIVOTDATA("Antal",RESI01!$H$2,"Område",$E83,"År",F$3))</f>
        <v>2.0314606741573034</v>
      </c>
      <c r="G83" s="11">
        <f>GETPIVOTDATA("Antal",'AED022'!$H$2,"Område",$E83,"År",G$3)/(GETPIVOTDATA("Antal",FOLK1!$F$2,"Område",$E83,"År",G$3)-GETPIVOTDATA("Antal",RESI01!$H$2,"Område",$E83,"År",G$3))</f>
        <v>1.2199687987519501</v>
      </c>
      <c r="I83" s="12">
        <f t="shared" si="6"/>
        <v>-0.18656271497362997</v>
      </c>
      <c r="J83" s="12">
        <f t="shared" si="7"/>
        <v>-0.13686630567715774</v>
      </c>
      <c r="L83" s="15">
        <f t="shared" si="5"/>
        <v>-0.39946226167630777</v>
      </c>
      <c r="O83" s="20" t="s">
        <v>36</v>
      </c>
      <c r="P83" s="19">
        <f>GETPIVOTDATA("Antal",'AED022'!$H$2,"Område",$O83,"År",P$3)/GETPIVOTDATA("Antal",'AED06'!$H$2,"Område",$O83,"År",P$3)</f>
        <v>3.8224101479915435</v>
      </c>
      <c r="Q83" s="19">
        <f>GETPIVOTDATA("Antal",'AED022'!$H$2,"Område",$O83,"År",Q$3)/GETPIVOTDATA("Antal",'AED06'!$H$2,"Område",$O83,"År",Q$3)</f>
        <v>3.7869249394673119</v>
      </c>
      <c r="S83" s="20"/>
      <c r="T83" s="19"/>
      <c r="U83" s="19"/>
    </row>
    <row r="84" spans="1:21" x14ac:dyDescent="0.35">
      <c r="A84" s="7" t="s">
        <v>46</v>
      </c>
      <c r="B84" s="11">
        <f>GETPIVOTDATA("Antal",'AED022'!$H$2,"Område",$A84,"År",B$3)/GETPIVOTDATA("Antal",FOLK1!$F$2,"Område",$A84,"År",B$3)</f>
        <v>1.7947702060221871</v>
      </c>
      <c r="C84" s="11">
        <f>GETPIVOTDATA("Antal",'AED022'!$H$2,"Område",$A84,"År",C$3)/GETPIVOTDATA("Antal",FOLK1!$F$2,"Område",$A84,"År",C$3)</f>
        <v>1.1528089887640449</v>
      </c>
      <c r="E84" s="7" t="s">
        <v>46</v>
      </c>
      <c r="F84" s="11">
        <f>GETPIVOTDATA("Antal",'AED022'!$H$2,"Område",$E84,"År",F$3)/(GETPIVOTDATA("Antal",FOLK1!$F$2,"Område",$E84,"År",F$3)-GETPIVOTDATA("Antal",RESI01!$H$2,"Område",$E84,"År",F$3))</f>
        <v>2.0115452930728241</v>
      </c>
      <c r="G84" s="11">
        <f>GETPIVOTDATA("Antal",'AED022'!$H$2,"Område",$E84,"År",G$3)/(GETPIVOTDATA("Antal",FOLK1!$F$2,"Område",$E84,"År",G$3)-GETPIVOTDATA("Antal",RESI01!$H$2,"Område",$E84,"År",G$3))</f>
        <v>1.2750621375310687</v>
      </c>
      <c r="I84" s="12">
        <f t="shared" si="6"/>
        <v>-0.21677508705063708</v>
      </c>
      <c r="J84" s="12">
        <f t="shared" si="7"/>
        <v>-0.12225314876702376</v>
      </c>
      <c r="L84" s="15">
        <f t="shared" si="5"/>
        <v>-0.36612804995144221</v>
      </c>
      <c r="O84" s="20" t="s">
        <v>46</v>
      </c>
      <c r="P84" s="19">
        <f>GETPIVOTDATA("Antal",'AED022'!$H$2,"Område",$O84,"År",P$3)/GETPIVOTDATA("Antal",'AED06'!$H$2,"Område",$O84,"År",P$3)</f>
        <v>4.2743913946027554</v>
      </c>
      <c r="Q84" s="19">
        <f>GETPIVOTDATA("Antal",'AED022'!$H$2,"Område",$O84,"År",Q$3)/GETPIVOTDATA("Antal",'AED06'!$H$2,"Område",$O84,"År",Q$3)</f>
        <v>3.5658016682113067</v>
      </c>
      <c r="S84" s="20"/>
      <c r="T84" s="19"/>
      <c r="U84" s="19"/>
    </row>
    <row r="85" spans="1:21" x14ac:dyDescent="0.35">
      <c r="A85" s="7" t="s">
        <v>47</v>
      </c>
      <c r="B85" s="11">
        <f>GETPIVOTDATA("Antal",'AED022'!$H$2,"Område",$A85,"År",B$3)/GETPIVOTDATA("Antal",FOLK1!$F$2,"Område",$A85,"År",B$3)</f>
        <v>1.3153669724770642</v>
      </c>
      <c r="C85" s="11">
        <f>GETPIVOTDATA("Antal",'AED022'!$H$2,"Område",$A85,"År",C$3)/GETPIVOTDATA("Antal",FOLK1!$F$2,"Område",$A85,"År",C$3)</f>
        <v>0.91402714932126694</v>
      </c>
      <c r="E85" s="7" t="s">
        <v>47</v>
      </c>
      <c r="F85" s="11">
        <f>GETPIVOTDATA("Antal",'AED022'!$H$2,"Område",$E85,"År",F$3)/(GETPIVOTDATA("Antal",FOLK1!$F$2,"Område",$E85,"År",F$3)-GETPIVOTDATA("Antal",RESI01!$H$2,"Område",$E85,"År",F$3))</f>
        <v>1.5192052980132451</v>
      </c>
      <c r="G85" s="11">
        <f>GETPIVOTDATA("Antal",'AED022'!$H$2,"Område",$E85,"År",G$3)/(GETPIVOTDATA("Antal",FOLK1!$F$2,"Område",$E85,"År",G$3)-GETPIVOTDATA("Antal",RESI01!$H$2,"Område",$E85,"År",G$3))</f>
        <v>1.0079840319361277</v>
      </c>
      <c r="I85" s="12">
        <f t="shared" si="6"/>
        <v>-0.20383832553618086</v>
      </c>
      <c r="J85" s="12">
        <f t="shared" si="7"/>
        <v>-9.3956882614860793E-2</v>
      </c>
      <c r="L85" s="15">
        <f t="shared" si="5"/>
        <v>-0.33650571568284532</v>
      </c>
      <c r="O85" s="20" t="s">
        <v>47</v>
      </c>
      <c r="P85" s="19">
        <f>GETPIVOTDATA("Antal",'AED022'!$H$2,"Område",$O85,"År",P$3)/GETPIVOTDATA("Antal",'AED06'!$H$2,"Område",$O85,"År",P$3)</f>
        <v>3.2780794512717915</v>
      </c>
      <c r="Q85" s="19">
        <f>GETPIVOTDATA("Antal",'AED022'!$H$2,"Område",$O85,"År",Q$3)/GETPIVOTDATA("Antal",'AED06'!$H$2,"Område",$O85,"År",Q$3)</f>
        <v>3.5240753663642703</v>
      </c>
      <c r="S85" s="20"/>
      <c r="T85" s="19"/>
      <c r="U85" s="19"/>
    </row>
    <row r="86" spans="1:21" x14ac:dyDescent="0.35">
      <c r="A86" s="7" t="s">
        <v>88</v>
      </c>
      <c r="B86" s="11">
        <f>GETPIVOTDATA("Antal",'AED022'!$H$2,"Område",$A86,"År",B$3)/GETPIVOTDATA("Antal",FOLK1!$F$2,"Område",$A86,"År",B$3)</f>
        <v>1.4568965517241379</v>
      </c>
      <c r="C86" s="11">
        <f>GETPIVOTDATA("Antal",'AED022'!$H$2,"Område",$A86,"År",C$3)/GETPIVOTDATA("Antal",FOLK1!$F$2,"Område",$A86,"År",C$3)</f>
        <v>0.99364214350590374</v>
      </c>
      <c r="E86" s="7" t="s">
        <v>88</v>
      </c>
      <c r="F86" s="11">
        <f>GETPIVOTDATA("Antal",'AED022'!$H$2,"Område",$E86,"År",F$3)/(GETPIVOTDATA("Antal",FOLK1!$F$2,"Område",$E86,"År",F$3)-GETPIVOTDATA("Antal",RESI01!$H$2,"Område",$E86,"År",F$3))</f>
        <v>2.0736196319018405</v>
      </c>
      <c r="G86" s="11">
        <f>GETPIVOTDATA("Antal",'AED022'!$H$2,"Område",$E86,"År",G$3)/(GETPIVOTDATA("Antal",FOLK1!$F$2,"Område",$E86,"År",G$3)-GETPIVOTDATA("Antal",RESI01!$H$2,"Område",$E86,"År",G$3))</f>
        <v>1.1788793103448276</v>
      </c>
      <c r="I86" s="12">
        <f t="shared" si="6"/>
        <v>-0.61672308017770261</v>
      </c>
      <c r="J86" s="12">
        <f t="shared" si="7"/>
        <v>-0.18523716683892388</v>
      </c>
      <c r="L86" s="15">
        <f t="shared" si="5"/>
        <v>-0.43148719649051215</v>
      </c>
      <c r="O86" s="20" t="s">
        <v>88</v>
      </c>
      <c r="P86" s="19">
        <f>GETPIVOTDATA("Antal",'AED022'!$H$2,"Område",$O86,"År",P$3)/GETPIVOTDATA("Antal",'AED06'!$H$2,"Område",$O86,"År",P$3)</f>
        <v>3.9532163742690059</v>
      </c>
      <c r="Q86" s="19">
        <f>GETPIVOTDATA("Antal",'AED022'!$H$2,"Område",$O86,"År",Q$3)/GETPIVOTDATA("Antal",'AED06'!$H$2,"Område",$O86,"År",Q$3)</f>
        <v>2.8571428571428572</v>
      </c>
      <c r="S86" s="20"/>
      <c r="T86" s="19"/>
      <c r="U86" s="19"/>
    </row>
    <row r="87" spans="1:21" x14ac:dyDescent="0.35">
      <c r="A87" s="7" t="s">
        <v>57</v>
      </c>
      <c r="B87" s="11">
        <f>GETPIVOTDATA("Antal",'AED022'!$H$2,"Område",$A87,"År",B$3)/GETPIVOTDATA("Antal",FOLK1!$F$2,"Område",$A87,"År",B$3)</f>
        <v>2.216815742397138</v>
      </c>
      <c r="C87" s="11">
        <f>GETPIVOTDATA("Antal",'AED022'!$H$2,"Område",$A87,"År",C$3)/GETPIVOTDATA("Antal",FOLK1!$F$2,"Område",$A87,"År",C$3)</f>
        <v>1.6964856230031948</v>
      </c>
      <c r="E87" s="7" t="s">
        <v>57</v>
      </c>
      <c r="F87" s="11">
        <f>GETPIVOTDATA("Antal",'AED022'!$H$2,"Område",$E87,"År",F$3)/(GETPIVOTDATA("Antal",FOLK1!$F$2,"Område",$E87,"År",F$3)-GETPIVOTDATA("Antal",RESI01!$H$2,"Område",$E87,"År",F$3))</f>
        <v>2.7673068334077713</v>
      </c>
      <c r="G87" s="11">
        <f>GETPIVOTDATA("Antal",'AED022'!$H$2,"Område",$E87,"År",G$3)/(GETPIVOTDATA("Antal",FOLK1!$F$2,"Område",$E87,"År",G$3)-GETPIVOTDATA("Antal",RESI01!$H$2,"Område",$E87,"År",G$3))</f>
        <v>2.0267175572519083</v>
      </c>
      <c r="I87" s="12">
        <f t="shared" si="6"/>
        <v>-0.55049109101063332</v>
      </c>
      <c r="J87" s="12">
        <f t="shared" si="7"/>
        <v>-0.33023193424871344</v>
      </c>
      <c r="L87" s="15">
        <f t="shared" si="5"/>
        <v>-0.26762094727452829</v>
      </c>
      <c r="O87" s="20" t="s">
        <v>57</v>
      </c>
      <c r="P87" s="19">
        <f>GETPIVOTDATA("Antal",'AED022'!$H$2,"Område",$O87,"År",P$3)/GETPIVOTDATA("Antal",'AED06'!$H$2,"Område",$O87,"År",P$3)</f>
        <v>4.2908587257617725</v>
      </c>
      <c r="Q87" s="19">
        <f>GETPIVOTDATA("Antal",'AED022'!$H$2,"Område",$O87,"År",Q$3)/GETPIVOTDATA("Antal",'AED06'!$H$2,"Område",$O87,"År",Q$3)</f>
        <v>5.4222403757786175</v>
      </c>
      <c r="S87" s="20"/>
      <c r="T87" s="19"/>
      <c r="U87" s="19"/>
    </row>
    <row r="88" spans="1:21" x14ac:dyDescent="0.35">
      <c r="A88" s="7" t="s">
        <v>80</v>
      </c>
      <c r="B88" s="11">
        <f>GETPIVOTDATA("Antal",'AED022'!$H$2,"Område",$A88,"År",B$3)/GETPIVOTDATA("Antal",FOLK1!$F$2,"Område",$A88,"År",B$3)</f>
        <v>0</v>
      </c>
      <c r="C88" s="11">
        <f>GETPIVOTDATA("Antal",'AED022'!$H$2,"Område",$A88,"År",C$3)/GETPIVOTDATA("Antal",FOLK1!$F$2,"Område",$A88,"År",C$3)</f>
        <v>1.482943469785575</v>
      </c>
      <c r="E88" s="7" t="s">
        <v>80</v>
      </c>
      <c r="F88" s="11">
        <f>GETPIVOTDATA("Antal",'AED022'!$H$2,"Område",$E88,"År",F$3)/(GETPIVOTDATA("Antal",FOLK1!$F$2,"Område",$E88,"År",F$3)-GETPIVOTDATA("Antal",RESI01!$H$2,"Område",$E88,"År",F$3))</f>
        <v>0</v>
      </c>
      <c r="G88" s="11">
        <f>GETPIVOTDATA("Antal",'AED022'!$H$2,"Område",$E88,"År",G$3)/(GETPIVOTDATA("Antal",FOLK1!$F$2,"Område",$E88,"År",G$3)-GETPIVOTDATA("Antal",RESI01!$H$2,"Område",$E88,"År",G$3))</f>
        <v>1.615180467091295</v>
      </c>
      <c r="I88" s="12">
        <f t="shared" si="6"/>
        <v>0</v>
      </c>
      <c r="J88" s="12">
        <f t="shared" si="7"/>
        <v>-0.13223699730572003</v>
      </c>
      <c r="L88" s="15" t="e">
        <f t="shared" si="5"/>
        <v>#DIV/0!</v>
      </c>
      <c r="O88" s="20" t="s">
        <v>80</v>
      </c>
      <c r="P88" s="19" t="e">
        <f>GETPIVOTDATA("Antal",'AED022'!$H$2,"Område",$O88,"År",P$3)/GETPIVOTDATA("Antal",'AED06'!$H$2,"Område",$O88,"År",P$3)</f>
        <v>#DIV/0!</v>
      </c>
      <c r="Q88" s="19">
        <f>GETPIVOTDATA("Antal",'AED022'!$H$2,"Område",$O88,"År",Q$3)/GETPIVOTDATA("Antal",'AED06'!$H$2,"Område",$O88,"År",Q$3)</f>
        <v>4.3372291904218923</v>
      </c>
      <c r="S88" s="20"/>
      <c r="T88" s="19"/>
      <c r="U88" s="19"/>
    </row>
    <row r="89" spans="1:21" x14ac:dyDescent="0.35">
      <c r="A89" s="7" t="s">
        <v>65</v>
      </c>
      <c r="B89" s="11">
        <f>GETPIVOTDATA("Antal",'AED022'!$H$2,"Område",$A89,"År",B$3)/GETPIVOTDATA("Antal",FOLK1!$F$2,"Område",$A89,"År",B$3)</f>
        <v>1.3524687685901249</v>
      </c>
      <c r="C89" s="11">
        <f>GETPIVOTDATA("Antal",'AED022'!$H$2,"Område",$A89,"År",C$3)/GETPIVOTDATA("Antal",FOLK1!$F$2,"Område",$A89,"År",C$3)</f>
        <v>1.4303470919324577</v>
      </c>
      <c r="E89" s="7" t="s">
        <v>65</v>
      </c>
      <c r="F89" s="11">
        <f>GETPIVOTDATA("Antal",'AED022'!$H$2,"Område",$E89,"År",F$3)/(GETPIVOTDATA("Antal",FOLK1!$F$2,"Område",$E89,"År",F$3)-GETPIVOTDATA("Antal",RESI01!$H$2,"Område",$E89,"År",F$3))</f>
        <v>1.5041349652662919</v>
      </c>
      <c r="G89" s="11">
        <f>GETPIVOTDATA("Antal",'AED022'!$H$2,"Område",$E89,"År",G$3)/(GETPIVOTDATA("Antal",FOLK1!$F$2,"Område",$E89,"År",G$3)-GETPIVOTDATA("Antal",RESI01!$H$2,"Område",$E89,"År",G$3))</f>
        <v>1.5642472428827905</v>
      </c>
      <c r="I89" s="12">
        <f t="shared" si="6"/>
        <v>-0.15166619667616699</v>
      </c>
      <c r="J89" s="12">
        <f t="shared" si="7"/>
        <v>-0.13390015095033281</v>
      </c>
      <c r="L89" s="15">
        <f t="shared" si="5"/>
        <v>3.9964683359286414E-2</v>
      </c>
      <c r="O89" s="20" t="s">
        <v>65</v>
      </c>
      <c r="P89" s="19">
        <f>GETPIVOTDATA("Antal",'AED022'!$H$2,"Område",$O89,"År",P$3)/GETPIVOTDATA("Antal",'AED06'!$H$2,"Område",$O89,"År",P$3)</f>
        <v>3.885992650200838</v>
      </c>
      <c r="Q89" s="19">
        <f>GETPIVOTDATA("Antal",'AED022'!$H$2,"Område",$O89,"År",Q$3)/GETPIVOTDATA("Antal",'AED06'!$H$2,"Område",$O89,"År",Q$3)</f>
        <v>5.1131790744466805</v>
      </c>
      <c r="S89" s="20"/>
      <c r="T89" s="19"/>
      <c r="U89" s="19"/>
    </row>
    <row r="90" spans="1:21" x14ac:dyDescent="0.35">
      <c r="A90" s="7" t="s">
        <v>98</v>
      </c>
      <c r="B90" s="11">
        <f>GETPIVOTDATA("Antal",'AED022'!$H$2,"Område",$A90,"År",B$3)/GETPIVOTDATA("Antal",FOLK1!$F$2,"Område",$A90,"År",B$3)</f>
        <v>1.2305224564619615</v>
      </c>
      <c r="C90" s="11">
        <f>GETPIVOTDATA("Antal",'AED022'!$H$2,"Område",$A90,"År",C$3)/GETPIVOTDATA("Antal",FOLK1!$F$2,"Område",$A90,"År",C$3)</f>
        <v>1.056928508384819</v>
      </c>
      <c r="E90" s="7" t="s">
        <v>98</v>
      </c>
      <c r="F90" s="11">
        <f>GETPIVOTDATA("Antal",'AED022'!$H$2,"Område",$E90,"År",F$3)/(GETPIVOTDATA("Antal",FOLK1!$F$2,"Område",$E90,"År",F$3)-GETPIVOTDATA("Antal",RESI01!$H$2,"Område",$E90,"År",F$3))</f>
        <v>1.5556199304750868</v>
      </c>
      <c r="G90" s="11">
        <f>GETPIVOTDATA("Antal",'AED022'!$H$2,"Område",$E90,"År",G$3)/(GETPIVOTDATA("Antal",FOLK1!$F$2,"Område",$E90,"År",G$3)-GETPIVOTDATA("Antal",RESI01!$H$2,"Område",$E90,"År",G$3))</f>
        <v>1.2415759460860549</v>
      </c>
      <c r="I90" s="12">
        <f t="shared" si="6"/>
        <v>-0.32509747401312539</v>
      </c>
      <c r="J90" s="12">
        <f t="shared" si="7"/>
        <v>-0.18464743770123593</v>
      </c>
      <c r="L90" s="15">
        <f t="shared" si="5"/>
        <v>-0.20187706408024919</v>
      </c>
      <c r="O90" s="20" t="s">
        <v>98</v>
      </c>
      <c r="P90" s="19">
        <f>GETPIVOTDATA("Antal",'AED022'!$H$2,"Område",$O90,"År",P$3)/GETPIVOTDATA("Antal",'AED06'!$H$2,"Område",$O90,"År",P$3)</f>
        <v>2.9737512459851589</v>
      </c>
      <c r="Q90" s="19">
        <f>GETPIVOTDATA("Antal",'AED022'!$H$2,"Område",$O90,"År",Q$3)/GETPIVOTDATA("Antal",'AED06'!$H$2,"Område",$O90,"År",Q$3)</f>
        <v>3.5132756344433034</v>
      </c>
      <c r="S90" s="20"/>
      <c r="T90" s="19"/>
      <c r="U90" s="19"/>
    </row>
    <row r="91" spans="1:21" x14ac:dyDescent="0.35">
      <c r="A91" s="7" t="s">
        <v>66</v>
      </c>
      <c r="B91" s="11">
        <f>GETPIVOTDATA("Antal",'AED022'!$H$2,"Område",$A91,"År",B$3)/GETPIVOTDATA("Antal",FOLK1!$F$2,"Område",$A91,"År",B$3)</f>
        <v>1.4376854599406528</v>
      </c>
      <c r="C91" s="11">
        <f>GETPIVOTDATA("Antal",'AED022'!$H$2,"Område",$A91,"År",C$3)/GETPIVOTDATA("Antal",FOLK1!$F$2,"Område",$A91,"År",C$3)</f>
        <v>0.83394664213431458</v>
      </c>
      <c r="E91" s="7" t="s">
        <v>66</v>
      </c>
      <c r="F91" s="11">
        <f>GETPIVOTDATA("Antal",'AED022'!$H$2,"Område",$E91,"År",F$3)/(GETPIVOTDATA("Antal",FOLK1!$F$2,"Område",$E91,"År",F$3)-GETPIVOTDATA("Antal",RESI01!$H$2,"Område",$E91,"År",F$3))</f>
        <v>1.7019906323185012</v>
      </c>
      <c r="G91" s="11">
        <f>GETPIVOTDATA("Antal",'AED022'!$H$2,"Område",$E91,"År",G$3)/(GETPIVOTDATA("Antal",FOLK1!$F$2,"Område",$E91,"År",G$3)-GETPIVOTDATA("Antal",RESI01!$H$2,"Område",$E91,"År",G$3))</f>
        <v>0.95020964360587001</v>
      </c>
      <c r="I91" s="12">
        <f t="shared" si="6"/>
        <v>-0.26430517237784845</v>
      </c>
      <c r="J91" s="12">
        <f t="shared" si="7"/>
        <v>-0.11626300147155544</v>
      </c>
      <c r="L91" s="15">
        <f t="shared" si="5"/>
        <v>-0.44170688982496525</v>
      </c>
      <c r="O91" s="20" t="s">
        <v>66</v>
      </c>
      <c r="P91" s="19">
        <f>GETPIVOTDATA("Antal",'AED022'!$H$2,"Område",$O91,"År",P$3)/GETPIVOTDATA("Antal",'AED06'!$H$2,"Område",$O91,"År",P$3)</f>
        <v>3.5347762645914398</v>
      </c>
      <c r="Q91" s="19">
        <f>GETPIVOTDATA("Antal",'AED022'!$H$2,"Område",$O91,"År",Q$3)/GETPIVOTDATA("Antal",'AED06'!$H$2,"Område",$O91,"År",Q$3)</f>
        <v>2.377393128769997</v>
      </c>
      <c r="S91" s="20"/>
      <c r="T91" s="19"/>
      <c r="U91" s="19"/>
    </row>
    <row r="92" spans="1:21" x14ac:dyDescent="0.35">
      <c r="A92" s="7" t="s">
        <v>6</v>
      </c>
      <c r="B92" s="11">
        <f>GETPIVOTDATA("Antal",'AED022'!$H$2,"Område",$A92,"År",B$3)/GETPIVOTDATA("Antal",FOLK1!$F$2,"Område",$A92,"År",B$3)</f>
        <v>1.1645962732919255</v>
      </c>
      <c r="C92" s="11">
        <f>GETPIVOTDATA("Antal",'AED022'!$H$2,"Område",$A92,"År",C$3)/GETPIVOTDATA("Antal",FOLK1!$F$2,"Område",$A92,"År",C$3)</f>
        <v>1.1429285357321339</v>
      </c>
      <c r="E92" s="7" t="s">
        <v>6</v>
      </c>
      <c r="F92" s="11">
        <f>GETPIVOTDATA("Antal",'AED022'!$H$2,"Område",$E92,"År",F$3)/(GETPIVOTDATA("Antal",FOLK1!$F$2,"Område",$E92,"År",F$3)-GETPIVOTDATA("Antal",RESI01!$H$2,"Område",$E92,"År",F$3))</f>
        <v>1.3013302486986698</v>
      </c>
      <c r="G92" s="11">
        <f>GETPIVOTDATA("Antal",'AED022'!$H$2,"Område",$E92,"År",G$3)/(GETPIVOTDATA("Antal",FOLK1!$F$2,"Område",$E92,"År",G$3)-GETPIVOTDATA("Antal",RESI01!$H$2,"Område",$E92,"År",G$3))</f>
        <v>1.2994318181818181</v>
      </c>
      <c r="I92" s="12">
        <f t="shared" si="6"/>
        <v>-0.13673397540674426</v>
      </c>
      <c r="J92" s="12">
        <f t="shared" si="7"/>
        <v>-0.15650328244968414</v>
      </c>
      <c r="L92" s="15">
        <f t="shared" si="5"/>
        <v>-1.458838383838468E-3</v>
      </c>
      <c r="O92" s="20" t="s">
        <v>6</v>
      </c>
      <c r="P92" s="19">
        <f>GETPIVOTDATA("Antal",'AED022'!$H$2,"Område",$O92,"År",P$3)/GETPIVOTDATA("Antal",'AED06'!$H$2,"Område",$O92,"År",P$3)</f>
        <v>3.0826140567200988</v>
      </c>
      <c r="Q92" s="19">
        <f>GETPIVOTDATA("Antal",'AED022'!$H$2,"Område",$O92,"År",Q$3)/GETPIVOTDATA("Antal",'AED06'!$H$2,"Område",$O92,"År",Q$3)</f>
        <v>3.5325919060858819</v>
      </c>
      <c r="S92" s="20"/>
      <c r="T92" s="19"/>
      <c r="U92" s="19"/>
    </row>
    <row r="93" spans="1:21" x14ac:dyDescent="0.35">
      <c r="A93" s="7" t="s">
        <v>19</v>
      </c>
      <c r="B93" s="11">
        <f>GETPIVOTDATA("Antal",'AED022'!$H$2,"Område",$A93,"År",B$3)/GETPIVOTDATA("Antal",FOLK1!$F$2,"Område",$A93,"År",B$3)</f>
        <v>3.0106382978723403</v>
      </c>
      <c r="C93" s="11">
        <f>GETPIVOTDATA("Antal",'AED022'!$H$2,"Område",$A93,"År",C$3)/GETPIVOTDATA("Antal",FOLK1!$F$2,"Område",$A93,"År",C$3)</f>
        <v>1.3460803059273423</v>
      </c>
      <c r="E93" s="7" t="s">
        <v>19</v>
      </c>
      <c r="F93" s="11">
        <f>GETPIVOTDATA("Antal",'AED022'!$H$2,"Område",$E93,"År",F$3)/(GETPIVOTDATA("Antal",FOLK1!$F$2,"Område",$E93,"År",F$3)-GETPIVOTDATA("Antal",RESI01!$H$2,"Område",$E93,"År",F$3))</f>
        <v>3.0872727272727274</v>
      </c>
      <c r="G93" s="11">
        <f>GETPIVOTDATA("Antal",'AED022'!$H$2,"Område",$E93,"År",G$3)/(GETPIVOTDATA("Antal",FOLK1!$F$2,"Område",$E93,"År",G$3)-GETPIVOTDATA("Antal",RESI01!$H$2,"Område",$E93,"År",G$3))</f>
        <v>1.4136546184738956</v>
      </c>
      <c r="I93" s="12">
        <f t="shared" si="6"/>
        <v>-7.6634429400387116E-2</v>
      </c>
      <c r="J93" s="12">
        <f t="shared" si="7"/>
        <v>-6.7574312546553328E-2</v>
      </c>
      <c r="L93" s="15">
        <f t="shared" si="5"/>
        <v>-0.54210244984650025</v>
      </c>
      <c r="O93" s="20" t="s">
        <v>19</v>
      </c>
      <c r="P93" s="19">
        <f>GETPIVOTDATA("Antal",'AED022'!$H$2,"Område",$O93,"År",P$3)/GETPIVOTDATA("Antal",'AED06'!$H$2,"Område",$O93,"År",P$3)</f>
        <v>5.4179961710274416</v>
      </c>
      <c r="Q93" s="19">
        <f>GETPIVOTDATA("Antal",'AED022'!$H$2,"Område",$O93,"År",Q$3)/GETPIVOTDATA("Antal",'AED06'!$H$2,"Område",$O93,"År",Q$3)</f>
        <v>4.7471341874578554</v>
      </c>
      <c r="S93" s="20"/>
      <c r="T93" s="19"/>
      <c r="U93" s="19"/>
    </row>
    <row r="94" spans="1:21" x14ac:dyDescent="0.35">
      <c r="A94" s="7" t="s">
        <v>67</v>
      </c>
      <c r="B94" s="11">
        <f>GETPIVOTDATA("Antal",'AED022'!$H$2,"Område",$A94,"År",B$3)/GETPIVOTDATA("Antal",FOLK1!$F$2,"Område",$A94,"År",B$3)</f>
        <v>1.4259927797833936</v>
      </c>
      <c r="C94" s="11">
        <f>GETPIVOTDATA("Antal",'AED022'!$H$2,"Område",$A94,"År",C$3)/GETPIVOTDATA("Antal",FOLK1!$F$2,"Område",$A94,"År",C$3)</f>
        <v>0.8897005113221329</v>
      </c>
      <c r="E94" s="7" t="s">
        <v>67</v>
      </c>
      <c r="F94" s="11">
        <f>GETPIVOTDATA("Antal",'AED022'!$H$2,"Område",$E94,"År",F$3)/(GETPIVOTDATA("Antal",FOLK1!$F$2,"Område",$E94,"År",F$3)-GETPIVOTDATA("Antal",RESI01!$H$2,"Område",$E94,"År",F$3))</f>
        <v>1.7118093174431204</v>
      </c>
      <c r="G94" s="11">
        <f>GETPIVOTDATA("Antal",'AED022'!$H$2,"Område",$E94,"År",G$3)/(GETPIVOTDATA("Antal",FOLK1!$F$2,"Område",$E94,"År",G$3)-GETPIVOTDATA("Antal",RESI01!$H$2,"Område",$E94,"År",G$3))</f>
        <v>0.99876998769987702</v>
      </c>
      <c r="I94" s="12">
        <f t="shared" si="6"/>
        <v>-0.28581653765972681</v>
      </c>
      <c r="J94" s="12">
        <f t="shared" si="7"/>
        <v>-0.10906947637774411</v>
      </c>
      <c r="L94" s="15">
        <f t="shared" si="5"/>
        <v>-0.41654132997026178</v>
      </c>
      <c r="O94" s="20" t="s">
        <v>67</v>
      </c>
      <c r="P94" s="19">
        <f>GETPIVOTDATA("Antal",'AED022'!$H$2,"Område",$O94,"År",P$3)/GETPIVOTDATA("Antal",'AED06'!$H$2,"Område",$O94,"År",P$3)</f>
        <v>3.7994469159552722</v>
      </c>
      <c r="Q94" s="19">
        <f>GETPIVOTDATA("Antal",'AED022'!$H$2,"Område",$O94,"År",Q$3)/GETPIVOTDATA("Antal",'AED06'!$H$2,"Område",$O94,"År",Q$3)</f>
        <v>2.9627827779129166</v>
      </c>
      <c r="S94" s="20"/>
      <c r="T94" s="19"/>
      <c r="U94" s="19"/>
    </row>
    <row r="95" spans="1:21" x14ac:dyDescent="0.35">
      <c r="A95" s="7" t="s">
        <v>68</v>
      </c>
      <c r="B95" s="11">
        <f>GETPIVOTDATA("Antal",'AED022'!$H$2,"Område",$A95,"År",B$3)/GETPIVOTDATA("Antal",FOLK1!$F$2,"Område",$A95,"År",B$3)</f>
        <v>0</v>
      </c>
      <c r="C95" s="11">
        <f>GETPIVOTDATA("Antal",'AED022'!$H$2,"Område",$A95,"År",C$3)/GETPIVOTDATA("Antal",FOLK1!$F$2,"Område",$A95,"År",C$3)</f>
        <v>0.97547683923705719</v>
      </c>
      <c r="E95" s="7" t="s">
        <v>68</v>
      </c>
      <c r="F95" s="11">
        <f>GETPIVOTDATA("Antal",'AED022'!$H$2,"Område",$E95,"År",F$3)/(GETPIVOTDATA("Antal",FOLK1!$F$2,"Område",$E95,"År",F$3)-GETPIVOTDATA("Antal",RESI01!$H$2,"Område",$E95,"År",F$3))</f>
        <v>0</v>
      </c>
      <c r="G95" s="11">
        <f>GETPIVOTDATA("Antal",'AED022'!$H$2,"Område",$E95,"År",G$3)/(GETPIVOTDATA("Antal",FOLK1!$F$2,"Område",$E95,"År",G$3)-GETPIVOTDATA("Antal",RESI01!$H$2,"Område",$E95,"År",G$3))</f>
        <v>1.0914634146341464</v>
      </c>
      <c r="I95" s="12">
        <f t="shared" si="6"/>
        <v>0</v>
      </c>
      <c r="J95" s="12">
        <f t="shared" si="7"/>
        <v>-0.11598657539708923</v>
      </c>
      <c r="L95" s="15" t="e">
        <f t="shared" si="5"/>
        <v>#DIV/0!</v>
      </c>
      <c r="O95" s="20" t="s">
        <v>68</v>
      </c>
      <c r="P95" s="19" t="e">
        <f>GETPIVOTDATA("Antal",'AED022'!$H$2,"Område",$O95,"År",P$3)/GETPIVOTDATA("Antal",'AED06'!$H$2,"Område",$O95,"År",P$3)</f>
        <v>#DIV/0!</v>
      </c>
      <c r="Q95" s="19">
        <f>GETPIVOTDATA("Antal",'AED022'!$H$2,"Område",$O95,"År",Q$3)/GETPIVOTDATA("Antal",'AED06'!$H$2,"Område",$O95,"År",Q$3)</f>
        <v>3.3097072419106319</v>
      </c>
      <c r="S95" s="20"/>
      <c r="T95" s="19"/>
      <c r="U95" s="19"/>
    </row>
    <row r="96" spans="1:21" x14ac:dyDescent="0.35">
      <c r="A96" s="7" t="s">
        <v>69</v>
      </c>
      <c r="B96" s="11">
        <f>GETPIVOTDATA("Antal",'AED022'!$H$2,"Område",$A96,"År",B$3)/GETPIVOTDATA("Antal",FOLK1!$F$2,"Område",$A96,"År",B$3)</f>
        <v>1.1986401165614375</v>
      </c>
      <c r="C96" s="11">
        <f>GETPIVOTDATA("Antal",'AED022'!$H$2,"Område",$A96,"År",C$3)/GETPIVOTDATA("Antal",FOLK1!$F$2,"Område",$A96,"År",C$3)</f>
        <v>0.90270833333333333</v>
      </c>
      <c r="E96" s="7" t="s">
        <v>69</v>
      </c>
      <c r="F96" s="11">
        <f>GETPIVOTDATA("Antal",'AED022'!$H$2,"Område",$E96,"År",F$3)/(GETPIVOTDATA("Antal",FOLK1!$F$2,"Område",$E96,"År",F$3)-GETPIVOTDATA("Antal",RESI01!$H$2,"Område",$E96,"År",F$3))</f>
        <v>1.3943502824858758</v>
      </c>
      <c r="G96" s="11">
        <f>GETPIVOTDATA("Antal",'AED022'!$H$2,"Område",$E96,"År",G$3)/(GETPIVOTDATA("Antal",FOLK1!$F$2,"Område",$E96,"År",G$3)-GETPIVOTDATA("Antal",RESI01!$H$2,"Område",$E96,"År",G$3))</f>
        <v>1.0583781143136297</v>
      </c>
      <c r="I96" s="12">
        <f t="shared" si="6"/>
        <v>-0.19571016592443824</v>
      </c>
      <c r="J96" s="12">
        <f t="shared" si="7"/>
        <v>-0.15566978098029638</v>
      </c>
      <c r="L96" s="15">
        <f t="shared" si="5"/>
        <v>-0.24095248689824778</v>
      </c>
      <c r="O96" s="20" t="s">
        <v>69</v>
      </c>
      <c r="P96" s="19">
        <f>GETPIVOTDATA("Antal",'AED022'!$H$2,"Område",$O96,"År",P$3)/GETPIVOTDATA("Antal",'AED06'!$H$2,"Område",$O96,"År",P$3)</f>
        <v>2.865602322206096</v>
      </c>
      <c r="Q96" s="19">
        <f>GETPIVOTDATA("Antal",'AED022'!$H$2,"Område",$O96,"År",Q$3)/GETPIVOTDATA("Antal",'AED06'!$H$2,"Område",$O96,"År",Q$3)</f>
        <v>3.1219828517904746</v>
      </c>
      <c r="S96" s="20"/>
      <c r="T96" s="19"/>
      <c r="U96" s="19"/>
    </row>
    <row r="97" spans="1:21" x14ac:dyDescent="0.35">
      <c r="A97" s="7" t="s">
        <v>99</v>
      </c>
      <c r="B97" s="11">
        <f>GETPIVOTDATA("Antal",'AED022'!$H$2,"Område",$A97,"År",B$3)/GETPIVOTDATA("Antal",FOLK1!$F$2,"Område",$A97,"År",B$3)</f>
        <v>1.8196896736222579</v>
      </c>
      <c r="C97" s="11">
        <f>GETPIVOTDATA("Antal",'AED022'!$H$2,"Område",$A97,"År",C$3)/GETPIVOTDATA("Antal",FOLK1!$F$2,"Område",$A97,"År",C$3)</f>
        <v>0.77420973406924232</v>
      </c>
      <c r="E97" s="7" t="s">
        <v>99</v>
      </c>
      <c r="F97" s="11">
        <f>GETPIVOTDATA("Antal",'AED022'!$H$2,"Område",$E97,"År",F$3)/(GETPIVOTDATA("Antal",FOLK1!$F$2,"Område",$E97,"År",F$3)-GETPIVOTDATA("Antal",RESI01!$H$2,"Område",$E97,"År",F$3))</f>
        <v>2.1676226896112172</v>
      </c>
      <c r="G97" s="11">
        <f>GETPIVOTDATA("Antal",'AED022'!$H$2,"Område",$E97,"År",G$3)/(GETPIVOTDATA("Antal",FOLK1!$F$2,"Område",$E97,"År",G$3)-GETPIVOTDATA("Antal",RESI01!$H$2,"Område",$E97,"År",G$3))</f>
        <v>0.92339916217833629</v>
      </c>
      <c r="I97" s="12">
        <f t="shared" si="6"/>
        <v>-0.34793301598895932</v>
      </c>
      <c r="J97" s="12">
        <f t="shared" si="7"/>
        <v>-0.14918942810909397</v>
      </c>
      <c r="L97" s="15">
        <f t="shared" si="5"/>
        <v>-0.57400373847168185</v>
      </c>
      <c r="O97" s="20" t="s">
        <v>99</v>
      </c>
      <c r="P97" s="19">
        <f>GETPIVOTDATA("Antal",'AED022'!$H$2,"Område",$O97,"År",P$3)/GETPIVOTDATA("Antal",'AED06'!$H$2,"Område",$O97,"År",P$3)</f>
        <v>3.5822624815673056</v>
      </c>
      <c r="Q97" s="19">
        <f>GETPIVOTDATA("Antal",'AED022'!$H$2,"Område",$O97,"År",Q$3)/GETPIVOTDATA("Antal",'AED06'!$H$2,"Område",$O97,"År",Q$3)</f>
        <v>2.5508348487353283</v>
      </c>
      <c r="S97" s="20"/>
      <c r="T97" s="19"/>
      <c r="U97" s="19"/>
    </row>
    <row r="98" spans="1:21" x14ac:dyDescent="0.35">
      <c r="A98" s="7" t="s">
        <v>89</v>
      </c>
      <c r="B98" s="11">
        <f>GETPIVOTDATA("Antal",'AED022'!$H$2,"Område",$A98,"År",B$3)/GETPIVOTDATA("Antal",FOLK1!$F$2,"Område",$A98,"År",B$3)</f>
        <v>1.6305540318156884</v>
      </c>
      <c r="C98" s="11">
        <f>GETPIVOTDATA("Antal",'AED022'!$H$2,"Område",$A98,"År",C$3)/GETPIVOTDATA("Antal",FOLK1!$F$2,"Område",$A98,"År",C$3)</f>
        <v>0.72466450717260522</v>
      </c>
      <c r="E98" s="7" t="s">
        <v>89</v>
      </c>
      <c r="F98" s="11">
        <f>GETPIVOTDATA("Antal",'AED022'!$H$2,"Område",$E98,"År",F$3)/(GETPIVOTDATA("Antal",FOLK1!$F$2,"Område",$E98,"År",F$3)-GETPIVOTDATA("Antal",RESI01!$H$2,"Område",$E98,"År",F$3))</f>
        <v>1.8382807668521954</v>
      </c>
      <c r="G98" s="11">
        <f>GETPIVOTDATA("Antal",'AED022'!$H$2,"Område",$E98,"År",G$3)/(GETPIVOTDATA("Antal",FOLK1!$F$2,"Område",$E98,"År",G$3)-GETPIVOTDATA("Antal",RESI01!$H$2,"Område",$E98,"År",G$3))</f>
        <v>0.81456436931079323</v>
      </c>
      <c r="I98" s="12">
        <f t="shared" si="6"/>
        <v>-0.20772673503650707</v>
      </c>
      <c r="J98" s="12">
        <f t="shared" si="7"/>
        <v>-8.9899862138188014E-2</v>
      </c>
      <c r="L98" s="15">
        <f t="shared" si="5"/>
        <v>-0.5568879444321102</v>
      </c>
      <c r="O98" s="20" t="s">
        <v>89</v>
      </c>
      <c r="P98" s="19">
        <f>GETPIVOTDATA("Antal",'AED022'!$H$2,"Område",$O98,"År",P$3)/GETPIVOTDATA("Antal",'AED06'!$H$2,"Område",$O98,"År",P$3)</f>
        <v>3.5908431988402998</v>
      </c>
      <c r="Q98" s="19">
        <f>GETPIVOTDATA("Antal",'AED022'!$H$2,"Område",$O98,"År",Q$3)/GETPIVOTDATA("Antal",'AED06'!$H$2,"Område",$O98,"År",Q$3)</f>
        <v>2.6011128643800352</v>
      </c>
      <c r="S98" s="20"/>
      <c r="T98" s="19"/>
      <c r="U98" s="19"/>
    </row>
    <row r="99" spans="1:21" x14ac:dyDescent="0.35">
      <c r="A99" s="7" t="s">
        <v>48</v>
      </c>
      <c r="B99" s="11">
        <f>GETPIVOTDATA("Antal",'AED022'!$H$2,"Område",$A99,"År",B$3)/GETPIVOTDATA("Antal",FOLK1!$F$2,"Område",$A99,"År",B$3)</f>
        <v>1.2114649681528662</v>
      </c>
      <c r="C99" s="11">
        <f>GETPIVOTDATA("Antal",'AED022'!$H$2,"Område",$A99,"År",C$3)/GETPIVOTDATA("Antal",FOLK1!$F$2,"Område",$A99,"År",C$3)</f>
        <v>1.3631642029564524</v>
      </c>
      <c r="E99" s="7" t="s">
        <v>48</v>
      </c>
      <c r="F99" s="11">
        <f>GETPIVOTDATA("Antal",'AED022'!$H$2,"Område",$E99,"År",F$3)/(GETPIVOTDATA("Antal",FOLK1!$F$2,"Område",$E99,"År",F$3)-GETPIVOTDATA("Antal",RESI01!$H$2,"Område",$E99,"År",F$3))</f>
        <v>1.3663793103448276</v>
      </c>
      <c r="G99" s="11">
        <f>GETPIVOTDATA("Antal",'AED022'!$H$2,"Område",$E99,"År",G$3)/(GETPIVOTDATA("Antal",FOLK1!$F$2,"Område",$E99,"År",G$3)-GETPIVOTDATA("Antal",RESI01!$H$2,"Område",$E99,"År",G$3))</f>
        <v>1.5658558972005507</v>
      </c>
      <c r="I99" s="12">
        <f t="shared" si="6"/>
        <v>-0.15491434219196143</v>
      </c>
      <c r="J99" s="12">
        <f t="shared" si="7"/>
        <v>-0.20269169424409839</v>
      </c>
      <c r="L99" s="15">
        <f t="shared" si="5"/>
        <v>0.14598917397642827</v>
      </c>
      <c r="O99" s="20" t="s">
        <v>48</v>
      </c>
      <c r="P99" s="19">
        <f>GETPIVOTDATA("Antal",'AED022'!$H$2,"Område",$O99,"År",P$3)/GETPIVOTDATA("Antal",'AED06'!$H$2,"Område",$O99,"År",P$3)</f>
        <v>3.0983927019982622</v>
      </c>
      <c r="Q99" s="19">
        <f>GETPIVOTDATA("Antal",'AED022'!$H$2,"Område",$O99,"År",Q$3)/GETPIVOTDATA("Antal",'AED06'!$H$2,"Område",$O99,"År",Q$3)</f>
        <v>3.898092082714498</v>
      </c>
      <c r="S99" s="20"/>
      <c r="T99" s="19"/>
      <c r="U99" s="19"/>
    </row>
    <row r="100" spans="1:21" x14ac:dyDescent="0.35">
      <c r="A100" s="7" t="s">
        <v>58</v>
      </c>
      <c r="B100" s="11">
        <f>GETPIVOTDATA("Antal",'AED022'!$H$2,"Område",$A100,"År",B$3)/GETPIVOTDATA("Antal",FOLK1!$F$2,"Område",$A100,"År",B$3)</f>
        <v>1.1938958707360863</v>
      </c>
      <c r="C100" s="11">
        <f>GETPIVOTDATA("Antal",'AED022'!$H$2,"Område",$A100,"År",C$3)/GETPIVOTDATA("Antal",FOLK1!$F$2,"Område",$A100,"År",C$3)</f>
        <v>0.95254833040421794</v>
      </c>
      <c r="E100" s="7" t="s">
        <v>58</v>
      </c>
      <c r="F100" s="11">
        <f>GETPIVOTDATA("Antal",'AED022'!$H$2,"Område",$E100,"År",F$3)/(GETPIVOTDATA("Antal",FOLK1!$F$2,"Område",$E100,"År",F$3)-GETPIVOTDATA("Antal",RESI01!$H$2,"Område",$E100,"År",F$3))</f>
        <v>1.4088983050847457</v>
      </c>
      <c r="G100" s="11">
        <f>GETPIVOTDATA("Antal",'AED022'!$H$2,"Område",$E100,"År",G$3)/(GETPIVOTDATA("Antal",FOLK1!$F$2,"Område",$E100,"År",G$3)-GETPIVOTDATA("Antal",RESI01!$H$2,"Område",$E100,"År",G$3))</f>
        <v>1.1061224489795918</v>
      </c>
      <c r="I100" s="12">
        <f t="shared" si="6"/>
        <v>-0.2150024343486594</v>
      </c>
      <c r="J100" s="12">
        <f t="shared" si="7"/>
        <v>-0.15357411857537384</v>
      </c>
      <c r="L100" s="15">
        <f t="shared" si="5"/>
        <v>-0.21490256252877091</v>
      </c>
      <c r="O100" s="20" t="s">
        <v>58</v>
      </c>
      <c r="P100" s="19">
        <f>GETPIVOTDATA("Antal",'AED022'!$H$2,"Område",$O100,"År",P$3)/GETPIVOTDATA("Antal",'AED06'!$H$2,"Område",$O100,"År",P$3)</f>
        <v>2.9820627802690582</v>
      </c>
      <c r="Q100" s="19">
        <f>GETPIVOTDATA("Antal",'AED022'!$H$2,"Område",$O100,"År",Q$3)/GETPIVOTDATA("Antal",'AED06'!$H$2,"Område",$O100,"År",Q$3)</f>
        <v>3.2670283303194694</v>
      </c>
      <c r="S100" s="20"/>
      <c r="T100" s="19"/>
      <c r="U100" s="19"/>
    </row>
    <row r="101" spans="1:21" x14ac:dyDescent="0.35">
      <c r="A101" s="7" t="s">
        <v>70</v>
      </c>
      <c r="B101" s="11">
        <f>GETPIVOTDATA("Antal",'AED022'!$H$2,"Område",$A101,"År",B$3)/GETPIVOTDATA("Antal",FOLK1!$F$2,"Område",$A101,"År",B$3)</f>
        <v>1.8585539312524695</v>
      </c>
      <c r="C101" s="11">
        <f>GETPIVOTDATA("Antal",'AED022'!$H$2,"Område",$A101,"År",C$3)/GETPIVOTDATA("Antal",FOLK1!$F$2,"Område",$A101,"År",C$3)</f>
        <v>1.1254319281271596</v>
      </c>
      <c r="E101" s="7" t="s">
        <v>70</v>
      </c>
      <c r="F101" s="11">
        <f>GETPIVOTDATA("Antal",'AED022'!$H$2,"Område",$E101,"År",F$3)/(GETPIVOTDATA("Antal",FOLK1!$F$2,"Område",$E101,"År",F$3)-GETPIVOTDATA("Antal",RESI01!$H$2,"Område",$E101,"År",F$3))</f>
        <v>2.0897378942692137</v>
      </c>
      <c r="G101" s="11">
        <f>GETPIVOTDATA("Antal",'AED022'!$H$2,"Område",$E101,"År",G$3)/(GETPIVOTDATA("Antal",FOLK1!$F$2,"Område",$E101,"År",G$3)-GETPIVOTDATA("Antal",RESI01!$H$2,"Område",$E101,"År",G$3))</f>
        <v>1.2221388367729831</v>
      </c>
      <c r="I101" s="12">
        <f t="shared" si="6"/>
        <v>-0.23118396301674426</v>
      </c>
      <c r="J101" s="12">
        <f t="shared" si="7"/>
        <v>-9.6706908645823431E-2</v>
      </c>
      <c r="L101" s="15">
        <f t="shared" si="5"/>
        <v>-0.41517123265816647</v>
      </c>
      <c r="O101" s="20" t="s">
        <v>70</v>
      </c>
      <c r="P101" s="19">
        <f>GETPIVOTDATA("Antal",'AED022'!$H$2,"Område",$O101,"År",P$3)/GETPIVOTDATA("Antal",'AED06'!$H$2,"Område",$O101,"År",P$3)</f>
        <v>4.0597221023560888</v>
      </c>
      <c r="Q101" s="19">
        <f>GETPIVOTDATA("Antal",'AED022'!$H$2,"Område",$O101,"År",Q$3)/GETPIVOTDATA("Antal",'AED06'!$H$2,"Område",$O101,"År",Q$3)</f>
        <v>3.5806948109058925</v>
      </c>
      <c r="S101" s="20"/>
      <c r="T101" s="19"/>
      <c r="U101" s="19"/>
    </row>
    <row r="102" spans="1:21" x14ac:dyDescent="0.35">
      <c r="A102" s="7" t="s">
        <v>100</v>
      </c>
      <c r="B102" s="11">
        <f>GETPIVOTDATA("Antal",'AED022'!$H$2,"Område",$A102,"År",B$3)/GETPIVOTDATA("Antal",FOLK1!$F$2,"Område",$A102,"År",B$3)</f>
        <v>1.8613323220831752</v>
      </c>
      <c r="C102" s="11">
        <f>GETPIVOTDATA("Antal",'AED022'!$H$2,"Område",$A102,"År",C$3)/GETPIVOTDATA("Antal",FOLK1!$F$2,"Område",$A102,"År",C$3)</f>
        <v>0.97856563549994202</v>
      </c>
      <c r="E102" s="7" t="s">
        <v>100</v>
      </c>
      <c r="F102" s="11">
        <f>GETPIVOTDATA("Antal",'AED022'!$H$2,"Område",$E102,"År",F$3)/(GETPIVOTDATA("Antal",FOLK1!$F$2,"Område",$E102,"År",F$3)-GETPIVOTDATA("Antal",RESI01!$H$2,"Område",$E102,"År",F$3))</f>
        <v>2.1827749777646011</v>
      </c>
      <c r="G102" s="11">
        <f>GETPIVOTDATA("Antal",'AED022'!$H$2,"Område",$E102,"År",G$3)/(GETPIVOTDATA("Antal",FOLK1!$F$2,"Område",$E102,"År",G$3)-GETPIVOTDATA("Antal",RESI01!$H$2,"Område",$E102,"År",G$3))</f>
        <v>1.1240351344157573</v>
      </c>
      <c r="I102" s="12">
        <f t="shared" si="6"/>
        <v>-0.32144265568142583</v>
      </c>
      <c r="J102" s="12">
        <f t="shared" si="7"/>
        <v>-0.14546949891581529</v>
      </c>
      <c r="L102" s="15">
        <f t="shared" si="5"/>
        <v>-0.48504305488837357</v>
      </c>
      <c r="O102" s="20" t="s">
        <v>100</v>
      </c>
      <c r="P102" s="19">
        <f>GETPIVOTDATA("Antal",'AED022'!$H$2,"Område",$O102,"År",P$3)/GETPIVOTDATA("Antal",'AED06'!$H$2,"Område",$O102,"År",P$3)</f>
        <v>3.3340880787954261</v>
      </c>
      <c r="Q102" s="19">
        <f>GETPIVOTDATA("Antal",'AED022'!$H$2,"Område",$O102,"År",Q$3)/GETPIVOTDATA("Antal",'AED06'!$H$2,"Område",$O102,"År",Q$3)</f>
        <v>2.5539764136679772</v>
      </c>
      <c r="S102" s="20"/>
      <c r="T102" s="19"/>
      <c r="U102" s="19"/>
    </row>
    <row r="103" spans="1:21" x14ac:dyDescent="0.35">
      <c r="A103" s="7" t="s">
        <v>81</v>
      </c>
      <c r="B103" s="11">
        <f>GETPIVOTDATA("Antal",'AED022'!$H$2,"Område",$A103,"År",B$3)/GETPIVOTDATA("Antal",FOLK1!$F$2,"Område",$A103,"År",B$3)</f>
        <v>1.5588466837236765</v>
      </c>
      <c r="C103" s="11">
        <f>GETPIVOTDATA("Antal",'AED022'!$H$2,"Område",$A103,"År",C$3)/GETPIVOTDATA("Antal",FOLK1!$F$2,"Område",$A103,"År",C$3)</f>
        <v>1.0838956775487871</v>
      </c>
      <c r="E103" s="7" t="s">
        <v>81</v>
      </c>
      <c r="F103" s="11">
        <f>GETPIVOTDATA("Antal",'AED022'!$H$2,"Område",$E103,"År",F$3)/(GETPIVOTDATA("Antal",FOLK1!$F$2,"Område",$E103,"År",F$3)-GETPIVOTDATA("Antal",RESI01!$H$2,"Område",$E103,"År",F$3))</f>
        <v>1.817879274730319</v>
      </c>
      <c r="G103" s="11">
        <f>GETPIVOTDATA("Antal",'AED022'!$H$2,"Område",$E103,"År",G$3)/(GETPIVOTDATA("Antal",FOLK1!$F$2,"Område",$E103,"År",G$3)-GETPIVOTDATA("Antal",RESI01!$H$2,"Område",$E103,"År",G$3))</f>
        <v>1.2884552845528456</v>
      </c>
      <c r="I103" s="12">
        <f t="shared" si="6"/>
        <v>-0.25903259100664244</v>
      </c>
      <c r="J103" s="12">
        <f t="shared" si="7"/>
        <v>-0.20455960700405851</v>
      </c>
      <c r="L103" s="15">
        <f t="shared" si="5"/>
        <v>-0.29123165522419686</v>
      </c>
      <c r="O103" s="20" t="s">
        <v>81</v>
      </c>
      <c r="P103" s="19">
        <f>GETPIVOTDATA("Antal",'AED022'!$H$2,"Område",$O103,"År",P$3)/GETPIVOTDATA("Antal",'AED06'!$H$2,"Område",$O103,"År",P$3)</f>
        <v>3.759671524184744</v>
      </c>
      <c r="Q103" s="19">
        <f>GETPIVOTDATA("Antal",'AED022'!$H$2,"Område",$O103,"År",Q$3)/GETPIVOTDATA("Antal",'AED06'!$H$2,"Område",$O103,"År",Q$3)</f>
        <v>3.5641248613151824</v>
      </c>
      <c r="S103" s="20"/>
      <c r="T103" s="19"/>
      <c r="U103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6"/>
  <sheetViews>
    <sheetView topLeftCell="B1" workbookViewId="0">
      <selection activeCell="H4" sqref="H4:H101"/>
    </sheetView>
  </sheetViews>
  <sheetFormatPr defaultRowHeight="14.5" x14ac:dyDescent="0.35"/>
  <cols>
    <col min="7" max="7" width="19.26953125" customWidth="1"/>
    <col min="8" max="8" width="16.26953125" bestFit="1" customWidth="1"/>
    <col min="9" max="9" width="7" customWidth="1"/>
    <col min="10" max="10" width="12.54296875" bestFit="1" customWidth="1"/>
    <col min="11" max="11" width="7.453125" customWidth="1"/>
    <col min="12" max="12" width="19" customWidth="1"/>
    <col min="13" max="13" width="16.26953125" bestFit="1" customWidth="1"/>
    <col min="14" max="14" width="5" customWidth="1"/>
    <col min="15" max="15" width="10.81640625" bestFit="1" customWidth="1"/>
  </cols>
  <sheetData>
    <row r="1" spans="1:15" x14ac:dyDescent="0.35">
      <c r="A1" s="5" t="s">
        <v>134</v>
      </c>
    </row>
    <row r="2" spans="1:15" x14ac:dyDescent="0.35">
      <c r="A2" s="1" t="s">
        <v>106</v>
      </c>
      <c r="B2" s="1" t="s">
        <v>107</v>
      </c>
      <c r="C2" s="1" t="s">
        <v>108</v>
      </c>
      <c r="D2" s="1" t="s">
        <v>109</v>
      </c>
      <c r="E2" s="4" t="s">
        <v>110</v>
      </c>
      <c r="G2" s="6" t="s">
        <v>114</v>
      </c>
      <c r="H2" s="6" t="s">
        <v>111</v>
      </c>
      <c r="L2" s="6" t="s">
        <v>114</v>
      </c>
      <c r="M2" s="6" t="s">
        <v>111</v>
      </c>
    </row>
    <row r="3" spans="1:15" x14ac:dyDescent="0.35">
      <c r="A3" s="1" t="s">
        <v>0</v>
      </c>
      <c r="B3" s="1" t="s">
        <v>1</v>
      </c>
      <c r="C3" s="1" t="s">
        <v>2</v>
      </c>
      <c r="D3" s="2">
        <v>2008</v>
      </c>
      <c r="E3" s="4">
        <v>3.2</v>
      </c>
      <c r="G3" s="6" t="s">
        <v>113</v>
      </c>
      <c r="H3">
        <v>2008</v>
      </c>
      <c r="I3">
        <v>2017</v>
      </c>
      <c r="L3" s="6" t="s">
        <v>113</v>
      </c>
      <c r="M3">
        <v>2008</v>
      </c>
      <c r="N3">
        <v>2017</v>
      </c>
    </row>
    <row r="4" spans="1:15" x14ac:dyDescent="0.35">
      <c r="A4" s="1" t="s">
        <v>0</v>
      </c>
      <c r="B4" s="1" t="s">
        <v>1</v>
      </c>
      <c r="C4" s="1" t="s">
        <v>2</v>
      </c>
      <c r="D4" s="2">
        <v>2017</v>
      </c>
      <c r="E4" s="4">
        <v>3.2</v>
      </c>
      <c r="G4" s="7" t="s">
        <v>7</v>
      </c>
      <c r="H4" s="2">
        <v>12.6</v>
      </c>
      <c r="I4" s="2">
        <v>11.100000000000001</v>
      </c>
      <c r="J4" s="21">
        <f>(GETPIVOTDATA("Antal",$G$2,"Område",$G4,"År",2017)-GETPIVOTDATA("Antal",$G$2,"Område",$G4,"År",2008))/GETPIVOTDATA("Antal",$G$2,"Område",$G4,"År",2008)</f>
        <v>-0.11904761904761892</v>
      </c>
      <c r="K4" s="21"/>
      <c r="L4" s="7" t="s">
        <v>2</v>
      </c>
      <c r="M4" s="2">
        <v>12.2</v>
      </c>
      <c r="N4" s="2">
        <v>10.8</v>
      </c>
      <c r="O4" s="21">
        <f>(GETPIVOTDATA("Antal",$L$2,"Område","Hele landet","År",2017)-GETPIVOTDATA("Antal",$L$2,"Område","Hele landet","År",2008))/GETPIVOTDATA("Antal",$L$2,"Område","Hele landet","År",2008)</f>
        <v>-0.11475409836065563</v>
      </c>
    </row>
    <row r="5" spans="1:15" x14ac:dyDescent="0.35">
      <c r="A5" s="1" t="s">
        <v>0</v>
      </c>
      <c r="B5" s="1" t="s">
        <v>1</v>
      </c>
      <c r="C5" s="1" t="s">
        <v>3</v>
      </c>
      <c r="D5" s="2">
        <v>2008</v>
      </c>
      <c r="E5" s="4">
        <v>2.6</v>
      </c>
      <c r="G5" s="23" t="s">
        <v>1</v>
      </c>
      <c r="H5" s="2">
        <v>2.8</v>
      </c>
      <c r="I5" s="2">
        <v>3</v>
      </c>
      <c r="J5" s="21" t="e">
        <f t="shared" ref="J5:J68" si="0">(GETPIVOTDATA("Antal",$G$2,"Område",$G5,"År",2017)-GETPIVOTDATA("Antal",$G$2,"Område",$G5,"År",2008))/GETPIVOTDATA("Antal",$G$2,"Område",$G5,"År",2008)</f>
        <v>#REF!</v>
      </c>
      <c r="K5" s="21"/>
      <c r="L5" s="23" t="s">
        <v>1</v>
      </c>
      <c r="M5" s="2">
        <v>3.2</v>
      </c>
      <c r="N5" s="2">
        <v>3.2</v>
      </c>
    </row>
    <row r="6" spans="1:15" x14ac:dyDescent="0.35">
      <c r="A6" s="1" t="s">
        <v>0</v>
      </c>
      <c r="B6" s="1" t="s">
        <v>1</v>
      </c>
      <c r="C6" s="1" t="s">
        <v>3</v>
      </c>
      <c r="D6" s="2">
        <v>2017</v>
      </c>
      <c r="E6" s="4">
        <v>3</v>
      </c>
      <c r="G6" s="23" t="s">
        <v>101</v>
      </c>
      <c r="H6" s="2">
        <v>3.7</v>
      </c>
      <c r="I6" s="2">
        <v>3.2</v>
      </c>
      <c r="J6" s="21" t="e">
        <f t="shared" si="0"/>
        <v>#REF!</v>
      </c>
      <c r="K6" s="21"/>
      <c r="L6" s="23" t="s">
        <v>101</v>
      </c>
      <c r="M6" s="2">
        <v>3.7</v>
      </c>
      <c r="N6" s="2">
        <v>3.3</v>
      </c>
    </row>
    <row r="7" spans="1:15" x14ac:dyDescent="0.35">
      <c r="A7" s="1" t="s">
        <v>0</v>
      </c>
      <c r="B7" s="1" t="s">
        <v>1</v>
      </c>
      <c r="C7" s="1" t="s">
        <v>4</v>
      </c>
      <c r="D7" s="2">
        <v>2008</v>
      </c>
      <c r="E7" s="4">
        <v>2.8</v>
      </c>
      <c r="G7" s="23" t="s">
        <v>102</v>
      </c>
      <c r="H7" s="2">
        <v>6.1</v>
      </c>
      <c r="I7" s="2">
        <v>4.9000000000000004</v>
      </c>
      <c r="J7" s="21" t="e">
        <f t="shared" si="0"/>
        <v>#REF!</v>
      </c>
      <c r="K7" s="21"/>
      <c r="L7" s="23" t="s">
        <v>102</v>
      </c>
      <c r="M7" s="2">
        <v>5.3</v>
      </c>
      <c r="N7" s="2">
        <v>4.3</v>
      </c>
    </row>
    <row r="8" spans="1:15" x14ac:dyDescent="0.35">
      <c r="A8" s="1" t="s">
        <v>0</v>
      </c>
      <c r="B8" s="1" t="s">
        <v>1</v>
      </c>
      <c r="C8" s="1" t="s">
        <v>4</v>
      </c>
      <c r="D8" s="2">
        <v>2017</v>
      </c>
      <c r="E8" s="4">
        <v>3.1</v>
      </c>
      <c r="G8" s="7" t="s">
        <v>20</v>
      </c>
      <c r="H8" s="2">
        <v>12.399999999999999</v>
      </c>
      <c r="I8" s="2">
        <v>12</v>
      </c>
      <c r="J8" s="21">
        <f t="shared" si="0"/>
        <v>-3.225806451612892E-2</v>
      </c>
      <c r="K8" s="21"/>
      <c r="L8" s="7" t="s">
        <v>112</v>
      </c>
      <c r="M8" s="2">
        <v>12.2</v>
      </c>
      <c r="N8" s="2">
        <v>10.8</v>
      </c>
    </row>
    <row r="9" spans="1:15" x14ac:dyDescent="0.35">
      <c r="A9" s="1" t="s">
        <v>0</v>
      </c>
      <c r="B9" s="1" t="s">
        <v>1</v>
      </c>
      <c r="C9" s="1" t="s">
        <v>5</v>
      </c>
      <c r="D9" s="2">
        <v>2008</v>
      </c>
      <c r="E9" s="4">
        <v>0</v>
      </c>
      <c r="G9" s="23" t="s">
        <v>1</v>
      </c>
      <c r="H9" s="2">
        <v>4</v>
      </c>
      <c r="I9" s="2">
        <v>3.3</v>
      </c>
      <c r="J9" s="21" t="e">
        <f t="shared" si="0"/>
        <v>#REF!</v>
      </c>
      <c r="K9" s="21"/>
    </row>
    <row r="10" spans="1:15" x14ac:dyDescent="0.35">
      <c r="A10" s="1" t="s">
        <v>0</v>
      </c>
      <c r="B10" s="1" t="s">
        <v>1</v>
      </c>
      <c r="C10" s="1" t="s">
        <v>5</v>
      </c>
      <c r="D10" s="2">
        <v>2017</v>
      </c>
      <c r="E10" s="4">
        <v>3.3</v>
      </c>
      <c r="G10" s="23" t="s">
        <v>101</v>
      </c>
      <c r="H10" s="2">
        <v>4.5999999999999996</v>
      </c>
      <c r="I10" s="2">
        <v>3.4</v>
      </c>
      <c r="J10" s="21" t="e">
        <f t="shared" si="0"/>
        <v>#REF!</v>
      </c>
      <c r="K10" s="21"/>
    </row>
    <row r="11" spans="1:15" x14ac:dyDescent="0.35">
      <c r="A11" s="1" t="s">
        <v>0</v>
      </c>
      <c r="B11" s="1" t="s">
        <v>1</v>
      </c>
      <c r="C11" s="1" t="s">
        <v>6</v>
      </c>
      <c r="D11" s="2">
        <v>2008</v>
      </c>
      <c r="E11" s="4">
        <v>2.6</v>
      </c>
      <c r="G11" s="23" t="s">
        <v>102</v>
      </c>
      <c r="H11" s="2">
        <v>3.8</v>
      </c>
      <c r="I11" s="2">
        <v>5.3</v>
      </c>
      <c r="J11" s="21" t="e">
        <f t="shared" si="0"/>
        <v>#REF!</v>
      </c>
      <c r="K11" s="21"/>
    </row>
    <row r="12" spans="1:15" x14ac:dyDescent="0.35">
      <c r="A12" s="1" t="s">
        <v>0</v>
      </c>
      <c r="B12" s="1" t="s">
        <v>1</v>
      </c>
      <c r="C12" s="1" t="s">
        <v>6</v>
      </c>
      <c r="D12" s="2">
        <v>2017</v>
      </c>
      <c r="E12" s="4">
        <v>3</v>
      </c>
      <c r="G12" s="7" t="s">
        <v>49</v>
      </c>
      <c r="H12" s="2">
        <v>17.399999999999999</v>
      </c>
      <c r="I12" s="2">
        <v>9.4</v>
      </c>
      <c r="J12" s="21">
        <f t="shared" si="0"/>
        <v>-0.45977011494252867</v>
      </c>
      <c r="K12" s="21"/>
    </row>
    <row r="13" spans="1:15" x14ac:dyDescent="0.35">
      <c r="A13" s="1" t="s">
        <v>0</v>
      </c>
      <c r="B13" s="1" t="s">
        <v>1</v>
      </c>
      <c r="C13" s="1" t="s">
        <v>7</v>
      </c>
      <c r="D13" s="2">
        <v>2008</v>
      </c>
      <c r="E13" s="4">
        <v>2.8</v>
      </c>
      <c r="G13" s="23" t="s">
        <v>1</v>
      </c>
      <c r="H13" s="2">
        <v>4.5999999999999996</v>
      </c>
      <c r="I13" s="2">
        <v>2.9</v>
      </c>
      <c r="J13" s="21" t="e">
        <f t="shared" si="0"/>
        <v>#REF!</v>
      </c>
      <c r="K13" s="21"/>
      <c r="M13">
        <f>(3.1-4.2)/4.2</f>
        <v>-0.26190476190476192</v>
      </c>
    </row>
    <row r="14" spans="1:15" x14ac:dyDescent="0.35">
      <c r="A14" s="1" t="s">
        <v>0</v>
      </c>
      <c r="B14" s="1" t="s">
        <v>1</v>
      </c>
      <c r="C14" s="1" t="s">
        <v>7</v>
      </c>
      <c r="D14" s="2">
        <v>2017</v>
      </c>
      <c r="E14" s="4">
        <v>3</v>
      </c>
      <c r="G14" s="23" t="s">
        <v>101</v>
      </c>
      <c r="H14" s="2">
        <v>4.2</v>
      </c>
      <c r="I14" s="2">
        <v>3.1</v>
      </c>
      <c r="J14" s="21" t="e">
        <f t="shared" si="0"/>
        <v>#REF!</v>
      </c>
      <c r="K14" s="21"/>
    </row>
    <row r="15" spans="1:15" x14ac:dyDescent="0.35">
      <c r="A15" s="1" t="s">
        <v>0</v>
      </c>
      <c r="B15" s="1" t="s">
        <v>1</v>
      </c>
      <c r="C15" s="1" t="s">
        <v>8</v>
      </c>
      <c r="D15" s="2">
        <v>2008</v>
      </c>
      <c r="E15" s="4">
        <v>3.2</v>
      </c>
      <c r="G15" s="23" t="s">
        <v>102</v>
      </c>
      <c r="H15" s="2">
        <v>8.6</v>
      </c>
      <c r="I15" s="2">
        <v>3.4</v>
      </c>
      <c r="J15" s="21" t="e">
        <f t="shared" si="0"/>
        <v>#REF!</v>
      </c>
      <c r="K15" s="21"/>
    </row>
    <row r="16" spans="1:15" x14ac:dyDescent="0.35">
      <c r="A16" s="1" t="s">
        <v>0</v>
      </c>
      <c r="B16" s="1" t="s">
        <v>1</v>
      </c>
      <c r="C16" s="1" t="s">
        <v>8</v>
      </c>
      <c r="D16" s="2">
        <v>2017</v>
      </c>
      <c r="E16" s="4">
        <v>4.5</v>
      </c>
      <c r="G16" s="7" t="s">
        <v>8</v>
      </c>
      <c r="H16" s="2">
        <v>11.8</v>
      </c>
      <c r="I16" s="2">
        <v>14.1</v>
      </c>
      <c r="J16" s="21">
        <f t="shared" si="0"/>
        <v>0.19491525423728803</v>
      </c>
      <c r="K16" s="21"/>
    </row>
    <row r="17" spans="1:11" x14ac:dyDescent="0.35">
      <c r="A17" s="1" t="s">
        <v>0</v>
      </c>
      <c r="B17" s="1" t="s">
        <v>1</v>
      </c>
      <c r="C17" s="1" t="s">
        <v>9</v>
      </c>
      <c r="D17" s="2">
        <v>2008</v>
      </c>
      <c r="E17" s="4">
        <v>3.7</v>
      </c>
      <c r="G17" s="23" t="s">
        <v>1</v>
      </c>
      <c r="H17" s="2">
        <v>3.2</v>
      </c>
      <c r="I17" s="2">
        <v>4.5</v>
      </c>
      <c r="J17" s="21" t="e">
        <f t="shared" si="0"/>
        <v>#REF!</v>
      </c>
      <c r="K17" s="21"/>
    </row>
    <row r="18" spans="1:11" x14ac:dyDescent="0.35">
      <c r="A18" s="1" t="s">
        <v>0</v>
      </c>
      <c r="B18" s="1" t="s">
        <v>1</v>
      </c>
      <c r="C18" s="1" t="s">
        <v>9</v>
      </c>
      <c r="D18" s="2">
        <v>2017</v>
      </c>
      <c r="E18" s="4">
        <v>3.5</v>
      </c>
      <c r="G18" s="23" t="s">
        <v>101</v>
      </c>
      <c r="H18" s="2">
        <v>3.7</v>
      </c>
      <c r="I18" s="2">
        <v>4.2</v>
      </c>
      <c r="J18" s="21" t="e">
        <f t="shared" si="0"/>
        <v>#REF!</v>
      </c>
      <c r="K18" s="21"/>
    </row>
    <row r="19" spans="1:11" x14ac:dyDescent="0.35">
      <c r="A19" s="1" t="s">
        <v>0</v>
      </c>
      <c r="B19" s="1" t="s">
        <v>1</v>
      </c>
      <c r="C19" s="1" t="s">
        <v>10</v>
      </c>
      <c r="D19" s="2">
        <v>2008</v>
      </c>
      <c r="E19" s="4">
        <v>4</v>
      </c>
      <c r="G19" s="23" t="s">
        <v>102</v>
      </c>
      <c r="H19" s="2">
        <v>4.9000000000000004</v>
      </c>
      <c r="I19" s="2">
        <v>5.4</v>
      </c>
      <c r="J19" s="21" t="e">
        <f t="shared" si="0"/>
        <v>#REF!</v>
      </c>
      <c r="K19" s="21"/>
    </row>
    <row r="20" spans="1:11" x14ac:dyDescent="0.35">
      <c r="A20" s="1" t="s">
        <v>0</v>
      </c>
      <c r="B20" s="1" t="s">
        <v>1</v>
      </c>
      <c r="C20" s="1" t="s">
        <v>10</v>
      </c>
      <c r="D20" s="2">
        <v>2017</v>
      </c>
      <c r="E20" s="4">
        <v>3.2</v>
      </c>
      <c r="G20" s="7" t="s">
        <v>59</v>
      </c>
      <c r="H20" s="2">
        <v>18.2</v>
      </c>
      <c r="I20" s="2">
        <v>6.9</v>
      </c>
      <c r="J20" s="21">
        <f t="shared" si="0"/>
        <v>-0.62087912087912089</v>
      </c>
      <c r="K20" s="21"/>
    </row>
    <row r="21" spans="1:11" x14ac:dyDescent="0.35">
      <c r="A21" s="1" t="s">
        <v>0</v>
      </c>
      <c r="B21" s="1" t="s">
        <v>1</v>
      </c>
      <c r="C21" s="1" t="s">
        <v>11</v>
      </c>
      <c r="D21" s="2">
        <v>2008</v>
      </c>
      <c r="E21" s="4">
        <v>3.1</v>
      </c>
      <c r="G21" s="23" t="s">
        <v>1</v>
      </c>
      <c r="H21" s="2">
        <v>4.7</v>
      </c>
      <c r="I21" s="2">
        <v>2.2000000000000002</v>
      </c>
      <c r="J21" s="21" t="e">
        <f t="shared" si="0"/>
        <v>#REF!</v>
      </c>
      <c r="K21" s="21"/>
    </row>
    <row r="22" spans="1:11" x14ac:dyDescent="0.35">
      <c r="A22" s="1" t="s">
        <v>0</v>
      </c>
      <c r="B22" s="1" t="s">
        <v>1</v>
      </c>
      <c r="C22" s="1" t="s">
        <v>11</v>
      </c>
      <c r="D22" s="2">
        <v>2017</v>
      </c>
      <c r="E22" s="4">
        <v>4</v>
      </c>
      <c r="G22" s="23" t="s">
        <v>101</v>
      </c>
      <c r="H22" s="2">
        <v>5.7</v>
      </c>
      <c r="I22" s="2">
        <v>2.2000000000000002</v>
      </c>
      <c r="J22" s="21" t="e">
        <f t="shared" si="0"/>
        <v>#REF!</v>
      </c>
      <c r="K22" s="21"/>
    </row>
    <row r="23" spans="1:11" x14ac:dyDescent="0.35">
      <c r="A23" s="1" t="s">
        <v>0</v>
      </c>
      <c r="B23" s="1" t="s">
        <v>1</v>
      </c>
      <c r="C23" s="1" t="s">
        <v>12</v>
      </c>
      <c r="D23" s="2">
        <v>2008</v>
      </c>
      <c r="E23" s="4">
        <v>2.2999999999999998</v>
      </c>
      <c r="G23" s="23" t="s">
        <v>102</v>
      </c>
      <c r="H23" s="2">
        <v>7.8</v>
      </c>
      <c r="I23" s="2">
        <v>2.5</v>
      </c>
      <c r="J23" s="21" t="e">
        <f t="shared" si="0"/>
        <v>#REF!</v>
      </c>
      <c r="K23" s="21"/>
    </row>
    <row r="24" spans="1:11" x14ac:dyDescent="0.35">
      <c r="A24" s="1" t="s">
        <v>0</v>
      </c>
      <c r="B24" s="1" t="s">
        <v>1</v>
      </c>
      <c r="C24" s="1" t="s">
        <v>12</v>
      </c>
      <c r="D24" s="2">
        <v>2017</v>
      </c>
      <c r="E24" s="4">
        <v>1.8</v>
      </c>
      <c r="G24" s="7" t="s">
        <v>31</v>
      </c>
      <c r="H24" s="2">
        <v>14.1</v>
      </c>
      <c r="I24" s="2">
        <v>10.7</v>
      </c>
      <c r="J24" s="21">
        <f t="shared" si="0"/>
        <v>-0.24113475177304969</v>
      </c>
      <c r="K24" s="21"/>
    </row>
    <row r="25" spans="1:11" x14ac:dyDescent="0.35">
      <c r="A25" s="1" t="s">
        <v>0</v>
      </c>
      <c r="B25" s="1" t="s">
        <v>1</v>
      </c>
      <c r="C25" s="1" t="s">
        <v>13</v>
      </c>
      <c r="D25" s="2">
        <v>2008</v>
      </c>
      <c r="E25" s="4">
        <v>3.4</v>
      </c>
      <c r="G25" s="23" t="s">
        <v>1</v>
      </c>
      <c r="H25" s="2">
        <v>3.8</v>
      </c>
      <c r="I25" s="2">
        <v>3.2</v>
      </c>
      <c r="J25" s="21" t="e">
        <f t="shared" si="0"/>
        <v>#REF!</v>
      </c>
      <c r="K25" s="21"/>
    </row>
    <row r="26" spans="1:11" x14ac:dyDescent="0.35">
      <c r="A26" s="1" t="s">
        <v>0</v>
      </c>
      <c r="B26" s="1" t="s">
        <v>1</v>
      </c>
      <c r="C26" s="1" t="s">
        <v>13</v>
      </c>
      <c r="D26" s="2">
        <v>2017</v>
      </c>
      <c r="E26" s="4">
        <v>3.1</v>
      </c>
      <c r="G26" s="23" t="s">
        <v>101</v>
      </c>
      <c r="H26" s="2">
        <v>4</v>
      </c>
      <c r="I26" s="2">
        <v>3.3</v>
      </c>
      <c r="J26" s="21" t="e">
        <f t="shared" si="0"/>
        <v>#REF!</v>
      </c>
      <c r="K26" s="21"/>
    </row>
    <row r="27" spans="1:11" x14ac:dyDescent="0.35">
      <c r="A27" s="1" t="s">
        <v>0</v>
      </c>
      <c r="B27" s="1" t="s">
        <v>1</v>
      </c>
      <c r="C27" s="1" t="s">
        <v>14</v>
      </c>
      <c r="D27" s="2">
        <v>2008</v>
      </c>
      <c r="E27" s="4">
        <v>3.2</v>
      </c>
      <c r="G27" s="23" t="s">
        <v>102</v>
      </c>
      <c r="H27" s="2">
        <v>6.3</v>
      </c>
      <c r="I27" s="2">
        <v>4.2</v>
      </c>
      <c r="J27" s="21" t="e">
        <f t="shared" si="0"/>
        <v>#REF!</v>
      </c>
      <c r="K27" s="21"/>
    </row>
    <row r="28" spans="1:11" x14ac:dyDescent="0.35">
      <c r="A28" s="1" t="s">
        <v>0</v>
      </c>
      <c r="B28" s="1" t="s">
        <v>1</v>
      </c>
      <c r="C28" s="1" t="s">
        <v>14</v>
      </c>
      <c r="D28" s="2">
        <v>2017</v>
      </c>
      <c r="E28" s="4">
        <v>3.8</v>
      </c>
      <c r="G28" s="7" t="s">
        <v>9</v>
      </c>
      <c r="H28" s="2">
        <v>12.9</v>
      </c>
      <c r="I28" s="2">
        <v>12.4</v>
      </c>
      <c r="J28" s="21">
        <f t="shared" si="0"/>
        <v>-3.875968992248062E-2</v>
      </c>
      <c r="K28" s="21"/>
    </row>
    <row r="29" spans="1:11" x14ac:dyDescent="0.35">
      <c r="A29" s="1" t="s">
        <v>0</v>
      </c>
      <c r="B29" s="1" t="s">
        <v>1</v>
      </c>
      <c r="C29" s="1" t="s">
        <v>15</v>
      </c>
      <c r="D29" s="2">
        <v>2008</v>
      </c>
      <c r="E29" s="4">
        <v>3.6</v>
      </c>
      <c r="G29" s="23" t="s">
        <v>1</v>
      </c>
      <c r="H29" s="2">
        <v>3.7</v>
      </c>
      <c r="I29" s="2">
        <v>3.5</v>
      </c>
      <c r="J29" s="21" t="e">
        <f t="shared" si="0"/>
        <v>#REF!</v>
      </c>
      <c r="K29" s="21"/>
    </row>
    <row r="30" spans="1:11" x14ac:dyDescent="0.35">
      <c r="A30" s="1" t="s">
        <v>0</v>
      </c>
      <c r="B30" s="1" t="s">
        <v>1</v>
      </c>
      <c r="C30" s="1" t="s">
        <v>15</v>
      </c>
      <c r="D30" s="2">
        <v>2017</v>
      </c>
      <c r="E30" s="4">
        <v>3.4</v>
      </c>
      <c r="G30" s="23" t="s">
        <v>101</v>
      </c>
      <c r="H30" s="2">
        <v>4.2</v>
      </c>
      <c r="I30" s="2">
        <v>4.2</v>
      </c>
      <c r="J30" s="21" t="e">
        <f t="shared" si="0"/>
        <v>#REF!</v>
      </c>
      <c r="K30" s="21"/>
    </row>
    <row r="31" spans="1:11" x14ac:dyDescent="0.35">
      <c r="A31" s="1" t="s">
        <v>0</v>
      </c>
      <c r="B31" s="1" t="s">
        <v>1</v>
      </c>
      <c r="C31" s="1" t="s">
        <v>16</v>
      </c>
      <c r="D31" s="2">
        <v>2008</v>
      </c>
      <c r="E31" s="4">
        <v>3.3</v>
      </c>
      <c r="G31" s="23" t="s">
        <v>102</v>
      </c>
      <c r="H31" s="2">
        <v>5</v>
      </c>
      <c r="I31" s="2">
        <v>4.7</v>
      </c>
      <c r="J31" s="21" t="e">
        <f t="shared" si="0"/>
        <v>#REF!</v>
      </c>
      <c r="K31" s="21"/>
    </row>
    <row r="32" spans="1:11" x14ac:dyDescent="0.35">
      <c r="A32" s="1" t="s">
        <v>0</v>
      </c>
      <c r="B32" s="1" t="s">
        <v>1</v>
      </c>
      <c r="C32" s="1" t="s">
        <v>16</v>
      </c>
      <c r="D32" s="2">
        <v>2017</v>
      </c>
      <c r="E32" s="4">
        <v>2.5</v>
      </c>
      <c r="G32" s="7" t="s">
        <v>90</v>
      </c>
      <c r="H32" s="2">
        <v>17.399999999999999</v>
      </c>
      <c r="I32" s="2">
        <v>10.399999999999999</v>
      </c>
      <c r="J32" s="21">
        <f t="shared" si="0"/>
        <v>-0.40229885057471265</v>
      </c>
      <c r="K32" s="21"/>
    </row>
    <row r="33" spans="1:11" x14ac:dyDescent="0.35">
      <c r="A33" s="1" t="s">
        <v>0</v>
      </c>
      <c r="B33" s="1" t="s">
        <v>1</v>
      </c>
      <c r="C33" s="1" t="s">
        <v>17</v>
      </c>
      <c r="D33" s="2">
        <v>2008</v>
      </c>
      <c r="E33" s="4">
        <v>2.6</v>
      </c>
      <c r="G33" s="23" t="s">
        <v>1</v>
      </c>
      <c r="H33" s="2">
        <v>5</v>
      </c>
      <c r="I33" s="2">
        <v>3</v>
      </c>
      <c r="J33" s="21" t="e">
        <f t="shared" si="0"/>
        <v>#REF!</v>
      </c>
      <c r="K33" s="21"/>
    </row>
    <row r="34" spans="1:11" x14ac:dyDescent="0.35">
      <c r="A34" s="1" t="s">
        <v>0</v>
      </c>
      <c r="B34" s="1" t="s">
        <v>1</v>
      </c>
      <c r="C34" s="1" t="s">
        <v>17</v>
      </c>
      <c r="D34" s="2">
        <v>2017</v>
      </c>
      <c r="E34" s="4">
        <v>2.8</v>
      </c>
      <c r="G34" s="23" t="s">
        <v>101</v>
      </c>
      <c r="H34" s="2">
        <v>5.3</v>
      </c>
      <c r="I34" s="2">
        <v>3.3</v>
      </c>
      <c r="J34" s="21" t="e">
        <f t="shared" si="0"/>
        <v>#REF!</v>
      </c>
      <c r="K34" s="21"/>
    </row>
    <row r="35" spans="1:11" x14ac:dyDescent="0.35">
      <c r="A35" s="1" t="s">
        <v>0</v>
      </c>
      <c r="B35" s="1" t="s">
        <v>1</v>
      </c>
      <c r="C35" s="1" t="s">
        <v>18</v>
      </c>
      <c r="D35" s="2">
        <v>2008</v>
      </c>
      <c r="E35" s="4">
        <v>4.5</v>
      </c>
      <c r="G35" s="23" t="s">
        <v>102</v>
      </c>
      <c r="H35" s="2">
        <v>7.1</v>
      </c>
      <c r="I35" s="2">
        <v>4.0999999999999996</v>
      </c>
      <c r="J35" s="21" t="e">
        <f t="shared" si="0"/>
        <v>#REF!</v>
      </c>
      <c r="K35" s="21"/>
    </row>
    <row r="36" spans="1:11" x14ac:dyDescent="0.35">
      <c r="A36" s="1" t="s">
        <v>0</v>
      </c>
      <c r="B36" s="1" t="s">
        <v>1</v>
      </c>
      <c r="C36" s="1" t="s">
        <v>18</v>
      </c>
      <c r="D36" s="2">
        <v>2017</v>
      </c>
      <c r="E36" s="4">
        <v>4.0999999999999996</v>
      </c>
      <c r="G36" s="7" t="s">
        <v>5</v>
      </c>
      <c r="H36" s="2">
        <v>0</v>
      </c>
      <c r="I36" s="2">
        <v>11.2</v>
      </c>
      <c r="J36" s="21" t="e">
        <f t="shared" si="0"/>
        <v>#DIV/0!</v>
      </c>
      <c r="K36" s="21"/>
    </row>
    <row r="37" spans="1:11" x14ac:dyDescent="0.35">
      <c r="A37" s="1" t="s">
        <v>0</v>
      </c>
      <c r="B37" s="1" t="s">
        <v>1</v>
      </c>
      <c r="C37" s="1" t="s">
        <v>19</v>
      </c>
      <c r="D37" s="2">
        <v>2008</v>
      </c>
      <c r="E37" s="4">
        <v>4.2</v>
      </c>
      <c r="G37" s="23" t="s">
        <v>1</v>
      </c>
      <c r="H37" s="2">
        <v>0</v>
      </c>
      <c r="I37" s="2">
        <v>3.3</v>
      </c>
      <c r="J37" s="21" t="e">
        <f t="shared" si="0"/>
        <v>#REF!</v>
      </c>
      <c r="K37" s="21"/>
    </row>
    <row r="38" spans="1:11" x14ac:dyDescent="0.35">
      <c r="A38" s="1" t="s">
        <v>0</v>
      </c>
      <c r="B38" s="1" t="s">
        <v>1</v>
      </c>
      <c r="C38" s="1" t="s">
        <v>19</v>
      </c>
      <c r="D38" s="2">
        <v>2017</v>
      </c>
      <c r="E38" s="4">
        <v>3.9</v>
      </c>
      <c r="G38" s="23" t="s">
        <v>101</v>
      </c>
      <c r="H38" s="2">
        <v>0</v>
      </c>
      <c r="I38" s="2">
        <v>3.9</v>
      </c>
      <c r="J38" s="21" t="e">
        <f t="shared" si="0"/>
        <v>#REF!</v>
      </c>
      <c r="K38" s="21"/>
    </row>
    <row r="39" spans="1:11" x14ac:dyDescent="0.35">
      <c r="A39" s="1" t="s">
        <v>0</v>
      </c>
      <c r="B39" s="1" t="s">
        <v>1</v>
      </c>
      <c r="C39" s="1" t="s">
        <v>20</v>
      </c>
      <c r="D39" s="2">
        <v>2008</v>
      </c>
      <c r="E39" s="4">
        <v>4</v>
      </c>
      <c r="G39" s="23" t="s">
        <v>102</v>
      </c>
      <c r="H39" s="2">
        <v>0</v>
      </c>
      <c r="I39" s="2">
        <v>4</v>
      </c>
      <c r="J39" s="21" t="e">
        <f t="shared" si="0"/>
        <v>#REF!</v>
      </c>
      <c r="K39" s="21"/>
    </row>
    <row r="40" spans="1:11" x14ac:dyDescent="0.35">
      <c r="A40" s="1" t="s">
        <v>0</v>
      </c>
      <c r="B40" s="1" t="s">
        <v>1</v>
      </c>
      <c r="C40" s="1" t="s">
        <v>20</v>
      </c>
      <c r="D40" s="2">
        <v>2017</v>
      </c>
      <c r="E40" s="4">
        <v>3.3</v>
      </c>
      <c r="G40" s="7" t="s">
        <v>21</v>
      </c>
      <c r="H40" s="2">
        <v>10.600000000000001</v>
      </c>
      <c r="I40" s="2">
        <v>11.5</v>
      </c>
      <c r="J40" s="21">
        <f t="shared" si="0"/>
        <v>8.4905660377358347E-2</v>
      </c>
      <c r="K40" s="21"/>
    </row>
    <row r="41" spans="1:11" x14ac:dyDescent="0.35">
      <c r="A41" s="1" t="s">
        <v>0</v>
      </c>
      <c r="B41" s="1" t="s">
        <v>1</v>
      </c>
      <c r="C41" s="1" t="s">
        <v>21</v>
      </c>
      <c r="D41" s="2">
        <v>2008</v>
      </c>
      <c r="E41" s="4">
        <v>2.2000000000000002</v>
      </c>
      <c r="G41" s="23" t="s">
        <v>1</v>
      </c>
      <c r="H41" s="2">
        <v>2.2000000000000002</v>
      </c>
      <c r="I41" s="2">
        <v>3.8</v>
      </c>
      <c r="J41" s="21" t="e">
        <f t="shared" si="0"/>
        <v>#REF!</v>
      </c>
      <c r="K41" s="21"/>
    </row>
    <row r="42" spans="1:11" x14ac:dyDescent="0.35">
      <c r="A42" s="1" t="s">
        <v>0</v>
      </c>
      <c r="B42" s="1" t="s">
        <v>1</v>
      </c>
      <c r="C42" s="1" t="s">
        <v>21</v>
      </c>
      <c r="D42" s="2">
        <v>2017</v>
      </c>
      <c r="E42" s="4">
        <v>3.8</v>
      </c>
      <c r="G42" s="23" t="s">
        <v>101</v>
      </c>
      <c r="H42" s="2">
        <v>3</v>
      </c>
      <c r="I42" s="2">
        <v>4.0999999999999996</v>
      </c>
      <c r="J42" s="21" t="e">
        <f t="shared" si="0"/>
        <v>#REF!</v>
      </c>
      <c r="K42" s="21"/>
    </row>
    <row r="43" spans="1:11" x14ac:dyDescent="0.35">
      <c r="A43" s="1" t="s">
        <v>0</v>
      </c>
      <c r="B43" s="1" t="s">
        <v>1</v>
      </c>
      <c r="C43" s="1" t="s">
        <v>22</v>
      </c>
      <c r="D43" s="2">
        <v>2008</v>
      </c>
      <c r="E43" s="4">
        <v>2</v>
      </c>
      <c r="G43" s="23" t="s">
        <v>102</v>
      </c>
      <c r="H43" s="2">
        <v>5.4</v>
      </c>
      <c r="I43" s="2">
        <v>3.6</v>
      </c>
      <c r="J43" s="21" t="e">
        <f t="shared" si="0"/>
        <v>#REF!</v>
      </c>
      <c r="K43" s="21"/>
    </row>
    <row r="44" spans="1:11" x14ac:dyDescent="0.35">
      <c r="A44" s="1" t="s">
        <v>0</v>
      </c>
      <c r="B44" s="1" t="s">
        <v>1</v>
      </c>
      <c r="C44" s="1" t="s">
        <v>22</v>
      </c>
      <c r="D44" s="2">
        <v>2017</v>
      </c>
      <c r="E44" s="4">
        <v>2.8</v>
      </c>
      <c r="G44" s="7" t="s">
        <v>60</v>
      </c>
      <c r="H44" s="2">
        <v>13</v>
      </c>
      <c r="I44" s="2">
        <v>13.8</v>
      </c>
      <c r="J44" s="21">
        <f t="shared" si="0"/>
        <v>6.153846153846159E-2</v>
      </c>
      <c r="K44" s="21"/>
    </row>
    <row r="45" spans="1:11" x14ac:dyDescent="0.35">
      <c r="A45" s="1" t="s">
        <v>0</v>
      </c>
      <c r="B45" s="1" t="s">
        <v>1</v>
      </c>
      <c r="C45" s="1" t="s">
        <v>23</v>
      </c>
      <c r="D45" s="2">
        <v>2008</v>
      </c>
      <c r="E45" s="4">
        <v>3.1</v>
      </c>
      <c r="G45" s="23" t="s">
        <v>1</v>
      </c>
      <c r="H45" s="2">
        <v>3.4</v>
      </c>
      <c r="I45" s="2">
        <v>4.0999999999999996</v>
      </c>
      <c r="J45" s="21" t="e">
        <f t="shared" si="0"/>
        <v>#REF!</v>
      </c>
      <c r="K45" s="21"/>
    </row>
    <row r="46" spans="1:11" x14ac:dyDescent="0.35">
      <c r="A46" s="1" t="s">
        <v>0</v>
      </c>
      <c r="B46" s="1" t="s">
        <v>1</v>
      </c>
      <c r="C46" s="1" t="s">
        <v>23</v>
      </c>
      <c r="D46" s="2">
        <v>2017</v>
      </c>
      <c r="E46" s="4">
        <v>3.4</v>
      </c>
      <c r="G46" s="23" t="s">
        <v>101</v>
      </c>
      <c r="H46" s="2">
        <v>4</v>
      </c>
      <c r="I46" s="2">
        <v>3.9</v>
      </c>
      <c r="J46" s="21" t="e">
        <f t="shared" si="0"/>
        <v>#REF!</v>
      </c>
      <c r="K46" s="21"/>
    </row>
    <row r="47" spans="1:11" x14ac:dyDescent="0.35">
      <c r="A47" s="1" t="s">
        <v>0</v>
      </c>
      <c r="B47" s="1" t="s">
        <v>1</v>
      </c>
      <c r="C47" s="1" t="s">
        <v>24</v>
      </c>
      <c r="D47" s="2">
        <v>2008</v>
      </c>
      <c r="E47" s="4">
        <v>2.2000000000000002</v>
      </c>
      <c r="G47" s="23" t="s">
        <v>102</v>
      </c>
      <c r="H47" s="2">
        <v>5.6</v>
      </c>
      <c r="I47" s="2">
        <v>5.8</v>
      </c>
      <c r="J47" s="21" t="e">
        <f t="shared" si="0"/>
        <v>#REF!</v>
      </c>
      <c r="K47" s="21"/>
    </row>
    <row r="48" spans="1:11" x14ac:dyDescent="0.35">
      <c r="A48" s="1" t="s">
        <v>0</v>
      </c>
      <c r="B48" s="1" t="s">
        <v>1</v>
      </c>
      <c r="C48" s="1" t="s">
        <v>24</v>
      </c>
      <c r="D48" s="2">
        <v>2017</v>
      </c>
      <c r="E48" s="4">
        <v>3.4</v>
      </c>
      <c r="G48" s="7" t="s">
        <v>61</v>
      </c>
      <c r="H48" s="2">
        <v>12</v>
      </c>
      <c r="I48" s="2">
        <v>10.100000000000001</v>
      </c>
      <c r="J48" s="21">
        <f t="shared" si="0"/>
        <v>-0.15833333333333321</v>
      </c>
      <c r="K48" s="21"/>
    </row>
    <row r="49" spans="1:11" x14ac:dyDescent="0.35">
      <c r="A49" s="1" t="s">
        <v>0</v>
      </c>
      <c r="B49" s="1" t="s">
        <v>1</v>
      </c>
      <c r="C49" s="1" t="s">
        <v>25</v>
      </c>
      <c r="D49" s="2">
        <v>2008</v>
      </c>
      <c r="E49" s="4">
        <v>0</v>
      </c>
      <c r="G49" s="23" t="s">
        <v>1</v>
      </c>
      <c r="H49" s="2">
        <v>1.9</v>
      </c>
      <c r="I49" s="2">
        <v>2.1</v>
      </c>
      <c r="J49" s="21" t="e">
        <f t="shared" si="0"/>
        <v>#REF!</v>
      </c>
      <c r="K49" s="21"/>
    </row>
    <row r="50" spans="1:11" x14ac:dyDescent="0.35">
      <c r="A50" s="1" t="s">
        <v>0</v>
      </c>
      <c r="B50" s="1" t="s">
        <v>1</v>
      </c>
      <c r="C50" s="1" t="s">
        <v>25</v>
      </c>
      <c r="D50" s="2">
        <v>2017</v>
      </c>
      <c r="E50" s="4">
        <v>2.2000000000000002</v>
      </c>
      <c r="G50" s="23" t="s">
        <v>101</v>
      </c>
      <c r="H50" s="2">
        <v>3.9</v>
      </c>
      <c r="I50" s="2">
        <v>3.7</v>
      </c>
      <c r="J50" s="21" t="e">
        <f t="shared" si="0"/>
        <v>#REF!</v>
      </c>
      <c r="K50" s="21"/>
    </row>
    <row r="51" spans="1:11" x14ac:dyDescent="0.35">
      <c r="A51" s="1" t="s">
        <v>0</v>
      </c>
      <c r="B51" s="1" t="s">
        <v>1</v>
      </c>
      <c r="C51" s="1" t="s">
        <v>26</v>
      </c>
      <c r="D51" s="2">
        <v>2008</v>
      </c>
      <c r="E51" s="4">
        <v>3.6</v>
      </c>
      <c r="G51" s="23" t="s">
        <v>102</v>
      </c>
      <c r="H51" s="2">
        <v>6.2</v>
      </c>
      <c r="I51" s="2">
        <v>4.3</v>
      </c>
      <c r="J51" s="21" t="e">
        <f t="shared" si="0"/>
        <v>#REF!</v>
      </c>
      <c r="K51" s="21"/>
    </row>
    <row r="52" spans="1:11" x14ac:dyDescent="0.35">
      <c r="A52" s="1" t="s">
        <v>0</v>
      </c>
      <c r="B52" s="1" t="s">
        <v>1</v>
      </c>
      <c r="C52" s="1" t="s">
        <v>26</v>
      </c>
      <c r="D52" s="2">
        <v>2017</v>
      </c>
      <c r="E52" s="4">
        <v>3</v>
      </c>
      <c r="G52" s="7" t="s">
        <v>71</v>
      </c>
      <c r="H52" s="2">
        <v>9.8000000000000007</v>
      </c>
      <c r="I52" s="2">
        <v>10.3</v>
      </c>
      <c r="J52" s="21">
        <f t="shared" si="0"/>
        <v>5.10204081632653E-2</v>
      </c>
      <c r="K52" s="21"/>
    </row>
    <row r="53" spans="1:11" x14ac:dyDescent="0.35">
      <c r="A53" s="1" t="s">
        <v>0</v>
      </c>
      <c r="B53" s="1" t="s">
        <v>1</v>
      </c>
      <c r="C53" s="1" t="s">
        <v>27</v>
      </c>
      <c r="D53" s="2">
        <v>2008</v>
      </c>
      <c r="E53" s="4">
        <v>3.8</v>
      </c>
      <c r="G53" s="23" t="s">
        <v>1</v>
      </c>
      <c r="H53" s="2">
        <v>2.2000000000000002</v>
      </c>
      <c r="I53" s="2">
        <v>2.9</v>
      </c>
      <c r="J53" s="21" t="e">
        <f t="shared" si="0"/>
        <v>#REF!</v>
      </c>
      <c r="K53" s="21"/>
    </row>
    <row r="54" spans="1:11" x14ac:dyDescent="0.35">
      <c r="A54" s="1" t="s">
        <v>0</v>
      </c>
      <c r="B54" s="1" t="s">
        <v>1</v>
      </c>
      <c r="C54" s="1" t="s">
        <v>27</v>
      </c>
      <c r="D54" s="2">
        <v>2017</v>
      </c>
      <c r="E54" s="4">
        <v>4.0999999999999996</v>
      </c>
      <c r="G54" s="23" t="s">
        <v>101</v>
      </c>
      <c r="H54" s="2">
        <v>2.9</v>
      </c>
      <c r="I54" s="2">
        <v>3.1</v>
      </c>
      <c r="J54" s="21" t="e">
        <f t="shared" si="0"/>
        <v>#REF!</v>
      </c>
      <c r="K54" s="21"/>
    </row>
    <row r="55" spans="1:11" x14ac:dyDescent="0.35">
      <c r="A55" s="1" t="s">
        <v>0</v>
      </c>
      <c r="B55" s="1" t="s">
        <v>1</v>
      </c>
      <c r="C55" s="1" t="s">
        <v>28</v>
      </c>
      <c r="D55" s="2">
        <v>2008</v>
      </c>
      <c r="E55" s="4">
        <v>2.2999999999999998</v>
      </c>
      <c r="G55" s="23" t="s">
        <v>102</v>
      </c>
      <c r="H55" s="2">
        <v>4.7</v>
      </c>
      <c r="I55" s="2">
        <v>4.3</v>
      </c>
      <c r="J55" s="21" t="e">
        <f t="shared" si="0"/>
        <v>#REF!</v>
      </c>
      <c r="K55" s="21"/>
    </row>
    <row r="56" spans="1:11" x14ac:dyDescent="0.35">
      <c r="A56" s="1" t="s">
        <v>0</v>
      </c>
      <c r="B56" s="1" t="s">
        <v>1</v>
      </c>
      <c r="C56" s="1" t="s">
        <v>28</v>
      </c>
      <c r="D56" s="2">
        <v>2017</v>
      </c>
      <c r="E56" s="4">
        <v>2.5</v>
      </c>
      <c r="G56" s="7" t="s">
        <v>37</v>
      </c>
      <c r="H56" s="2">
        <v>14.100000000000001</v>
      </c>
      <c r="I56" s="2">
        <v>12.600000000000001</v>
      </c>
      <c r="J56" s="21">
        <f t="shared" si="0"/>
        <v>-0.10638297872340424</v>
      </c>
      <c r="K56" s="21"/>
    </row>
    <row r="57" spans="1:11" x14ac:dyDescent="0.35">
      <c r="A57" s="1" t="s">
        <v>0</v>
      </c>
      <c r="B57" s="1" t="s">
        <v>1</v>
      </c>
      <c r="C57" s="1" t="s">
        <v>29</v>
      </c>
      <c r="D57" s="2">
        <v>2008</v>
      </c>
      <c r="E57" s="4">
        <v>2.7</v>
      </c>
      <c r="G57" s="23" t="s">
        <v>1</v>
      </c>
      <c r="H57" s="2">
        <v>4.5</v>
      </c>
      <c r="I57" s="2">
        <v>3.2</v>
      </c>
      <c r="J57" s="21" t="e">
        <f t="shared" si="0"/>
        <v>#REF!</v>
      </c>
      <c r="K57" s="21"/>
    </row>
    <row r="58" spans="1:11" x14ac:dyDescent="0.35">
      <c r="A58" s="1" t="s">
        <v>0</v>
      </c>
      <c r="B58" s="1" t="s">
        <v>1</v>
      </c>
      <c r="C58" s="1" t="s">
        <v>29</v>
      </c>
      <c r="D58" s="2">
        <v>2017</v>
      </c>
      <c r="E58" s="4">
        <v>3</v>
      </c>
      <c r="G58" s="23" t="s">
        <v>101</v>
      </c>
      <c r="H58" s="2">
        <v>4.4000000000000004</v>
      </c>
      <c r="I58" s="2">
        <v>3.2</v>
      </c>
      <c r="J58" s="21" t="e">
        <f t="shared" si="0"/>
        <v>#REF!</v>
      </c>
      <c r="K58" s="21"/>
    </row>
    <row r="59" spans="1:11" x14ac:dyDescent="0.35">
      <c r="A59" s="1" t="s">
        <v>0</v>
      </c>
      <c r="B59" s="1" t="s">
        <v>1</v>
      </c>
      <c r="C59" s="1" t="s">
        <v>30</v>
      </c>
      <c r="D59" s="2">
        <v>2008</v>
      </c>
      <c r="E59" s="4">
        <v>2.7</v>
      </c>
      <c r="G59" s="23" t="s">
        <v>102</v>
      </c>
      <c r="H59" s="2">
        <v>5.2</v>
      </c>
      <c r="I59" s="2">
        <v>6.2</v>
      </c>
      <c r="J59" s="21" t="e">
        <f t="shared" si="0"/>
        <v>#REF!</v>
      </c>
      <c r="K59" s="21"/>
    </row>
    <row r="60" spans="1:11" x14ac:dyDescent="0.35">
      <c r="A60" s="1" t="s">
        <v>0</v>
      </c>
      <c r="B60" s="1" t="s">
        <v>1</v>
      </c>
      <c r="C60" s="1" t="s">
        <v>30</v>
      </c>
      <c r="D60" s="2">
        <v>2017</v>
      </c>
      <c r="E60" s="4">
        <v>3.5</v>
      </c>
      <c r="G60" s="7" t="s">
        <v>22</v>
      </c>
      <c r="H60" s="2">
        <v>8.3000000000000007</v>
      </c>
      <c r="I60" s="2">
        <v>9.4</v>
      </c>
      <c r="J60" s="21">
        <f t="shared" si="0"/>
        <v>0.13253012048192767</v>
      </c>
      <c r="K60" s="21"/>
    </row>
    <row r="61" spans="1:11" x14ac:dyDescent="0.35">
      <c r="A61" s="1" t="s">
        <v>0</v>
      </c>
      <c r="B61" s="1" t="s">
        <v>1</v>
      </c>
      <c r="C61" s="1" t="s">
        <v>31</v>
      </c>
      <c r="D61" s="2">
        <v>2008</v>
      </c>
      <c r="E61" s="4">
        <v>3.8</v>
      </c>
      <c r="G61" s="23" t="s">
        <v>1</v>
      </c>
      <c r="H61" s="2">
        <v>2</v>
      </c>
      <c r="I61" s="2">
        <v>2.8</v>
      </c>
      <c r="J61" s="21" t="e">
        <f t="shared" si="0"/>
        <v>#REF!</v>
      </c>
      <c r="K61" s="21"/>
    </row>
    <row r="62" spans="1:11" x14ac:dyDescent="0.35">
      <c r="A62" s="1" t="s">
        <v>0</v>
      </c>
      <c r="B62" s="1" t="s">
        <v>1</v>
      </c>
      <c r="C62" s="1" t="s">
        <v>31</v>
      </c>
      <c r="D62" s="2">
        <v>2017</v>
      </c>
      <c r="E62" s="4">
        <v>3.2</v>
      </c>
      <c r="G62" s="23" t="s">
        <v>101</v>
      </c>
      <c r="H62" s="2">
        <v>2.9</v>
      </c>
      <c r="I62" s="2">
        <v>3</v>
      </c>
      <c r="J62" s="21" t="e">
        <f t="shared" si="0"/>
        <v>#REF!</v>
      </c>
      <c r="K62" s="21"/>
    </row>
    <row r="63" spans="1:11" x14ac:dyDescent="0.35">
      <c r="A63" s="1" t="s">
        <v>0</v>
      </c>
      <c r="B63" s="1" t="s">
        <v>1</v>
      </c>
      <c r="C63" s="1" t="s">
        <v>32</v>
      </c>
      <c r="D63" s="2">
        <v>2008</v>
      </c>
      <c r="E63" s="4">
        <v>4.0999999999999996</v>
      </c>
      <c r="G63" s="23" t="s">
        <v>102</v>
      </c>
      <c r="H63" s="2">
        <v>3.4</v>
      </c>
      <c r="I63" s="2">
        <v>3.6</v>
      </c>
      <c r="J63" s="21" t="e">
        <f t="shared" si="0"/>
        <v>#REF!</v>
      </c>
      <c r="K63" s="21"/>
    </row>
    <row r="64" spans="1:11" x14ac:dyDescent="0.35">
      <c r="A64" s="1" t="s">
        <v>0</v>
      </c>
      <c r="B64" s="1" t="s">
        <v>1</v>
      </c>
      <c r="C64" s="1" t="s">
        <v>32</v>
      </c>
      <c r="D64" s="2">
        <v>2017</v>
      </c>
      <c r="E64" s="4">
        <v>4.2</v>
      </c>
      <c r="G64" s="7" t="s">
        <v>62</v>
      </c>
      <c r="H64" s="2">
        <v>14.2</v>
      </c>
      <c r="I64" s="2">
        <v>10.199999999999999</v>
      </c>
      <c r="J64" s="21">
        <f t="shared" si="0"/>
        <v>-0.28169014084507044</v>
      </c>
      <c r="K64" s="21"/>
    </row>
    <row r="65" spans="1:11" x14ac:dyDescent="0.35">
      <c r="A65" s="1" t="s">
        <v>0</v>
      </c>
      <c r="B65" s="1" t="s">
        <v>1</v>
      </c>
      <c r="C65" s="1" t="s">
        <v>33</v>
      </c>
      <c r="D65" s="2">
        <v>2008</v>
      </c>
      <c r="E65" s="4">
        <v>2.6</v>
      </c>
      <c r="G65" s="23" t="s">
        <v>1</v>
      </c>
      <c r="H65" s="2">
        <v>3.5</v>
      </c>
      <c r="I65" s="2">
        <v>3</v>
      </c>
      <c r="J65" s="21" t="e">
        <f t="shared" si="0"/>
        <v>#REF!</v>
      </c>
      <c r="K65" s="21"/>
    </row>
    <row r="66" spans="1:11" x14ac:dyDescent="0.35">
      <c r="A66" s="1" t="s">
        <v>0</v>
      </c>
      <c r="B66" s="1" t="s">
        <v>1</v>
      </c>
      <c r="C66" s="1" t="s">
        <v>33</v>
      </c>
      <c r="D66" s="2">
        <v>2017</v>
      </c>
      <c r="E66" s="4">
        <v>4.4000000000000004</v>
      </c>
      <c r="G66" s="23" t="s">
        <v>101</v>
      </c>
      <c r="H66" s="2">
        <v>4.4000000000000004</v>
      </c>
      <c r="I66" s="2">
        <v>3.1</v>
      </c>
      <c r="J66" s="21" t="e">
        <f t="shared" si="0"/>
        <v>#REF!</v>
      </c>
      <c r="K66" s="21"/>
    </row>
    <row r="67" spans="1:11" x14ac:dyDescent="0.35">
      <c r="A67" s="1" t="s">
        <v>0</v>
      </c>
      <c r="B67" s="1" t="s">
        <v>1</v>
      </c>
      <c r="C67" s="1" t="s">
        <v>34</v>
      </c>
      <c r="D67" s="2">
        <v>2008</v>
      </c>
      <c r="E67" s="4">
        <v>4.7</v>
      </c>
      <c r="G67" s="23" t="s">
        <v>102</v>
      </c>
      <c r="H67" s="2">
        <v>6.3</v>
      </c>
      <c r="I67" s="2">
        <v>4.0999999999999996</v>
      </c>
      <c r="J67" s="21" t="e">
        <f t="shared" si="0"/>
        <v>#REF!</v>
      </c>
      <c r="K67" s="21"/>
    </row>
    <row r="68" spans="1:11" x14ac:dyDescent="0.35">
      <c r="A68" s="1" t="s">
        <v>0</v>
      </c>
      <c r="B68" s="1" t="s">
        <v>1</v>
      </c>
      <c r="C68" s="1" t="s">
        <v>34</v>
      </c>
      <c r="D68" s="2">
        <v>2017</v>
      </c>
      <c r="E68" s="4">
        <v>3.9</v>
      </c>
      <c r="G68" s="7" t="s">
        <v>4</v>
      </c>
      <c r="H68" s="2">
        <v>10.3</v>
      </c>
      <c r="I68" s="2">
        <v>10.3</v>
      </c>
      <c r="J68" s="21">
        <f t="shared" si="0"/>
        <v>0</v>
      </c>
      <c r="K68" s="21"/>
    </row>
    <row r="69" spans="1:11" x14ac:dyDescent="0.35">
      <c r="A69" s="1" t="s">
        <v>0</v>
      </c>
      <c r="B69" s="1" t="s">
        <v>1</v>
      </c>
      <c r="C69" s="1" t="s">
        <v>35</v>
      </c>
      <c r="D69" s="2">
        <v>2008</v>
      </c>
      <c r="E69" s="4">
        <v>3.6</v>
      </c>
      <c r="G69" s="23" t="s">
        <v>1</v>
      </c>
      <c r="H69" s="2">
        <v>2.8</v>
      </c>
      <c r="I69" s="2">
        <v>3.1</v>
      </c>
      <c r="J69" s="21" t="e">
        <f t="shared" ref="J69:J101" si="1">(GETPIVOTDATA("Antal",$G$2,"Område",$G69,"År",2017)-GETPIVOTDATA("Antal",$G$2,"Område",$G69,"År",2008))/GETPIVOTDATA("Antal",$G$2,"Område",$G69,"År",2008)</f>
        <v>#REF!</v>
      </c>
      <c r="K69" s="21"/>
    </row>
    <row r="70" spans="1:11" x14ac:dyDescent="0.35">
      <c r="A70" s="1" t="s">
        <v>0</v>
      </c>
      <c r="B70" s="1" t="s">
        <v>1</v>
      </c>
      <c r="C70" s="1" t="s">
        <v>35</v>
      </c>
      <c r="D70" s="2">
        <v>2017</v>
      </c>
      <c r="E70" s="4">
        <v>3.3</v>
      </c>
      <c r="G70" s="23" t="s">
        <v>101</v>
      </c>
      <c r="H70" s="2">
        <v>3.1</v>
      </c>
      <c r="I70" s="2">
        <v>3.2</v>
      </c>
      <c r="J70" s="21" t="e">
        <f t="shared" si="1"/>
        <v>#REF!</v>
      </c>
      <c r="K70" s="21"/>
    </row>
    <row r="71" spans="1:11" x14ac:dyDescent="0.35">
      <c r="A71" s="1" t="s">
        <v>0</v>
      </c>
      <c r="B71" s="1" t="s">
        <v>1</v>
      </c>
      <c r="C71" s="1" t="s">
        <v>36</v>
      </c>
      <c r="D71" s="2">
        <v>2008</v>
      </c>
      <c r="E71" s="4">
        <v>2.7</v>
      </c>
      <c r="G71" s="23" t="s">
        <v>102</v>
      </c>
      <c r="H71" s="2">
        <v>4.4000000000000004</v>
      </c>
      <c r="I71" s="2">
        <v>4</v>
      </c>
      <c r="J71" s="21" t="e">
        <f t="shared" si="1"/>
        <v>#REF!</v>
      </c>
      <c r="K71" s="21"/>
    </row>
    <row r="72" spans="1:11" x14ac:dyDescent="0.35">
      <c r="A72" s="1" t="s">
        <v>0</v>
      </c>
      <c r="B72" s="1" t="s">
        <v>1</v>
      </c>
      <c r="C72" s="1" t="s">
        <v>36</v>
      </c>
      <c r="D72" s="2">
        <v>2017</v>
      </c>
      <c r="E72" s="4">
        <v>3.9</v>
      </c>
      <c r="G72" s="7" t="s">
        <v>91</v>
      </c>
      <c r="H72" s="2">
        <v>17.5</v>
      </c>
      <c r="I72" s="2">
        <v>10.9</v>
      </c>
      <c r="J72" s="21">
        <f t="shared" si="1"/>
        <v>-0.37714285714285711</v>
      </c>
      <c r="K72" s="21"/>
    </row>
    <row r="73" spans="1:11" x14ac:dyDescent="0.35">
      <c r="A73" s="1" t="s">
        <v>0</v>
      </c>
      <c r="B73" s="1" t="s">
        <v>1</v>
      </c>
      <c r="C73" s="1" t="s">
        <v>37</v>
      </c>
      <c r="D73" s="2">
        <v>2008</v>
      </c>
      <c r="E73" s="4">
        <v>4.5</v>
      </c>
      <c r="G73" s="23" t="s">
        <v>1</v>
      </c>
      <c r="H73" s="2">
        <v>3.9</v>
      </c>
      <c r="I73" s="2">
        <v>2.9</v>
      </c>
      <c r="J73" s="21" t="e">
        <f t="shared" si="1"/>
        <v>#REF!</v>
      </c>
      <c r="K73" s="21"/>
    </row>
    <row r="74" spans="1:11" x14ac:dyDescent="0.35">
      <c r="A74" s="1" t="s">
        <v>0</v>
      </c>
      <c r="B74" s="1" t="s">
        <v>1</v>
      </c>
      <c r="C74" s="1" t="s">
        <v>37</v>
      </c>
      <c r="D74" s="2">
        <v>2017</v>
      </c>
      <c r="E74" s="4">
        <v>3.2</v>
      </c>
      <c r="G74" s="23" t="s">
        <v>101</v>
      </c>
      <c r="H74" s="2">
        <v>5.4</v>
      </c>
      <c r="I74" s="2">
        <v>3</v>
      </c>
      <c r="J74" s="21" t="e">
        <f t="shared" si="1"/>
        <v>#REF!</v>
      </c>
      <c r="K74" s="21"/>
    </row>
    <row r="75" spans="1:11" x14ac:dyDescent="0.35">
      <c r="A75" s="1" t="s">
        <v>0</v>
      </c>
      <c r="B75" s="1" t="s">
        <v>1</v>
      </c>
      <c r="C75" s="1" t="s">
        <v>38</v>
      </c>
      <c r="D75" s="2">
        <v>2008</v>
      </c>
      <c r="E75" s="4">
        <v>3.6</v>
      </c>
      <c r="G75" s="23" t="s">
        <v>102</v>
      </c>
      <c r="H75" s="2">
        <v>8.1999999999999993</v>
      </c>
      <c r="I75" s="2">
        <v>5</v>
      </c>
      <c r="J75" s="21" t="e">
        <f t="shared" si="1"/>
        <v>#REF!</v>
      </c>
      <c r="K75" s="21"/>
    </row>
    <row r="76" spans="1:11" x14ac:dyDescent="0.35">
      <c r="A76" s="1" t="s">
        <v>0</v>
      </c>
      <c r="B76" s="1" t="s">
        <v>1</v>
      </c>
      <c r="C76" s="1" t="s">
        <v>38</v>
      </c>
      <c r="D76" s="2">
        <v>2017</v>
      </c>
      <c r="E76" s="4">
        <v>3.4</v>
      </c>
      <c r="G76" s="7" t="s">
        <v>23</v>
      </c>
      <c r="H76" s="2">
        <v>12.1</v>
      </c>
      <c r="I76" s="2">
        <v>10.6</v>
      </c>
      <c r="J76" s="21">
        <f t="shared" si="1"/>
        <v>-0.12396694214876033</v>
      </c>
      <c r="K76" s="21"/>
    </row>
    <row r="77" spans="1:11" x14ac:dyDescent="0.35">
      <c r="A77" s="1" t="s">
        <v>0</v>
      </c>
      <c r="B77" s="1" t="s">
        <v>1</v>
      </c>
      <c r="C77" s="1" t="s">
        <v>39</v>
      </c>
      <c r="D77" s="2">
        <v>2008</v>
      </c>
      <c r="E77" s="4">
        <v>5.3</v>
      </c>
      <c r="G77" s="23" t="s">
        <v>1</v>
      </c>
      <c r="H77" s="2">
        <v>3.1</v>
      </c>
      <c r="I77" s="2">
        <v>3.4</v>
      </c>
      <c r="J77" s="21" t="e">
        <f t="shared" si="1"/>
        <v>#REF!</v>
      </c>
      <c r="K77" s="21"/>
    </row>
    <row r="78" spans="1:11" x14ac:dyDescent="0.35">
      <c r="A78" s="1" t="s">
        <v>0</v>
      </c>
      <c r="B78" s="1" t="s">
        <v>1</v>
      </c>
      <c r="C78" s="1" t="s">
        <v>39</v>
      </c>
      <c r="D78" s="2">
        <v>2017</v>
      </c>
      <c r="E78" s="4">
        <v>4.2</v>
      </c>
      <c r="G78" s="23" t="s">
        <v>101</v>
      </c>
      <c r="H78" s="2">
        <v>3.9</v>
      </c>
      <c r="I78" s="2">
        <v>3.4</v>
      </c>
      <c r="J78" s="21" t="e">
        <f t="shared" si="1"/>
        <v>#REF!</v>
      </c>
      <c r="K78" s="21"/>
    </row>
    <row r="79" spans="1:11" x14ac:dyDescent="0.35">
      <c r="A79" s="1" t="s">
        <v>0</v>
      </c>
      <c r="B79" s="1" t="s">
        <v>1</v>
      </c>
      <c r="C79" s="1" t="s">
        <v>40</v>
      </c>
      <c r="D79" s="2">
        <v>2008</v>
      </c>
      <c r="E79" s="4">
        <v>2.9</v>
      </c>
      <c r="G79" s="23" t="s">
        <v>102</v>
      </c>
      <c r="H79" s="2">
        <v>5.0999999999999996</v>
      </c>
      <c r="I79" s="2">
        <v>3.8</v>
      </c>
      <c r="J79" s="21" t="e">
        <f t="shared" si="1"/>
        <v>#REF!</v>
      </c>
      <c r="K79" s="21"/>
    </row>
    <row r="80" spans="1:11" x14ac:dyDescent="0.35">
      <c r="A80" s="1" t="s">
        <v>0</v>
      </c>
      <c r="B80" s="1" t="s">
        <v>1</v>
      </c>
      <c r="C80" s="1" t="s">
        <v>40</v>
      </c>
      <c r="D80" s="2">
        <v>2017</v>
      </c>
      <c r="E80" s="4">
        <v>2.8</v>
      </c>
      <c r="G80" s="7" t="s">
        <v>24</v>
      </c>
      <c r="H80" s="2">
        <v>8.1999999999999993</v>
      </c>
      <c r="I80" s="2">
        <v>10.9</v>
      </c>
      <c r="J80" s="21">
        <f t="shared" si="1"/>
        <v>0.32926829268292701</v>
      </c>
      <c r="K80" s="21"/>
    </row>
    <row r="81" spans="1:11" x14ac:dyDescent="0.35">
      <c r="A81" s="1" t="s">
        <v>0</v>
      </c>
      <c r="B81" s="1" t="s">
        <v>1</v>
      </c>
      <c r="C81" s="1" t="s">
        <v>41</v>
      </c>
      <c r="D81" s="2">
        <v>2008</v>
      </c>
      <c r="E81" s="4">
        <v>3.1</v>
      </c>
      <c r="G81" s="23" t="s">
        <v>1</v>
      </c>
      <c r="H81" s="2">
        <v>2.2000000000000002</v>
      </c>
      <c r="I81" s="2">
        <v>3.4</v>
      </c>
      <c r="J81" s="21" t="e">
        <f t="shared" si="1"/>
        <v>#REF!</v>
      </c>
      <c r="K81" s="21"/>
    </row>
    <row r="82" spans="1:11" x14ac:dyDescent="0.35">
      <c r="A82" s="1" t="s">
        <v>0</v>
      </c>
      <c r="B82" s="1" t="s">
        <v>1</v>
      </c>
      <c r="C82" s="1" t="s">
        <v>41</v>
      </c>
      <c r="D82" s="2">
        <v>2017</v>
      </c>
      <c r="E82" s="4">
        <v>2.9</v>
      </c>
      <c r="G82" s="23" t="s">
        <v>101</v>
      </c>
      <c r="H82" s="2">
        <v>2.8</v>
      </c>
      <c r="I82" s="2">
        <v>3</v>
      </c>
      <c r="J82" s="21" t="e">
        <f t="shared" si="1"/>
        <v>#REF!</v>
      </c>
      <c r="K82" s="21"/>
    </row>
    <row r="83" spans="1:11" x14ac:dyDescent="0.35">
      <c r="A83" s="1" t="s">
        <v>0</v>
      </c>
      <c r="B83" s="1" t="s">
        <v>1</v>
      </c>
      <c r="C83" s="1" t="s">
        <v>42</v>
      </c>
      <c r="D83" s="2">
        <v>2008</v>
      </c>
      <c r="E83" s="4">
        <v>3.7</v>
      </c>
      <c r="G83" s="23" t="s">
        <v>102</v>
      </c>
      <c r="H83" s="2">
        <v>3.2</v>
      </c>
      <c r="I83" s="2">
        <v>4.5</v>
      </c>
      <c r="J83" s="21" t="e">
        <f t="shared" si="1"/>
        <v>#REF!</v>
      </c>
      <c r="K83" s="21"/>
    </row>
    <row r="84" spans="1:11" x14ac:dyDescent="0.35">
      <c r="A84" s="1" t="s">
        <v>0</v>
      </c>
      <c r="B84" s="1" t="s">
        <v>1</v>
      </c>
      <c r="C84" s="1" t="s">
        <v>42</v>
      </c>
      <c r="D84" s="2">
        <v>2017</v>
      </c>
      <c r="E84" s="4">
        <v>2.5</v>
      </c>
      <c r="G84" s="7" t="s">
        <v>50</v>
      </c>
      <c r="H84" s="2">
        <v>10.799999999999999</v>
      </c>
      <c r="I84" s="2">
        <v>10.5</v>
      </c>
      <c r="J84" s="21">
        <f t="shared" si="1"/>
        <v>-2.7777777777777683E-2</v>
      </c>
      <c r="K84" s="21"/>
    </row>
    <row r="85" spans="1:11" x14ac:dyDescent="0.35">
      <c r="A85" s="1" t="s">
        <v>0</v>
      </c>
      <c r="B85" s="1" t="s">
        <v>1</v>
      </c>
      <c r="C85" s="1" t="s">
        <v>43</v>
      </c>
      <c r="D85" s="2">
        <v>2008</v>
      </c>
      <c r="E85" s="4">
        <v>2.9</v>
      </c>
      <c r="G85" s="23" t="s">
        <v>1</v>
      </c>
      <c r="H85" s="2">
        <v>2.8</v>
      </c>
      <c r="I85" s="2">
        <v>3.6</v>
      </c>
      <c r="J85" s="21" t="e">
        <f t="shared" si="1"/>
        <v>#REF!</v>
      </c>
      <c r="K85" s="21"/>
    </row>
    <row r="86" spans="1:11" x14ac:dyDescent="0.35">
      <c r="A86" s="1" t="s">
        <v>0</v>
      </c>
      <c r="B86" s="1" t="s">
        <v>1</v>
      </c>
      <c r="C86" s="1" t="s">
        <v>43</v>
      </c>
      <c r="D86" s="2">
        <v>2017</v>
      </c>
      <c r="E86" s="4">
        <v>2.6</v>
      </c>
      <c r="G86" s="23" t="s">
        <v>101</v>
      </c>
      <c r="H86" s="2">
        <v>2.9</v>
      </c>
      <c r="I86" s="2">
        <v>3</v>
      </c>
      <c r="J86" s="21" t="e">
        <f t="shared" si="1"/>
        <v>#REF!</v>
      </c>
      <c r="K86" s="21"/>
    </row>
    <row r="87" spans="1:11" x14ac:dyDescent="0.35">
      <c r="A87" s="1" t="s">
        <v>0</v>
      </c>
      <c r="B87" s="1" t="s">
        <v>1</v>
      </c>
      <c r="C87" s="1" t="s">
        <v>44</v>
      </c>
      <c r="D87" s="2">
        <v>2008</v>
      </c>
      <c r="E87" s="4">
        <v>2.7</v>
      </c>
      <c r="G87" s="23" t="s">
        <v>102</v>
      </c>
      <c r="H87" s="2">
        <v>5.0999999999999996</v>
      </c>
      <c r="I87" s="2">
        <v>3.9</v>
      </c>
      <c r="J87" s="21" t="e">
        <f t="shared" si="1"/>
        <v>#REF!</v>
      </c>
      <c r="K87" s="21"/>
    </row>
    <row r="88" spans="1:11" x14ac:dyDescent="0.35">
      <c r="A88" s="1" t="s">
        <v>0</v>
      </c>
      <c r="B88" s="1" t="s">
        <v>1</v>
      </c>
      <c r="C88" s="1" t="s">
        <v>44</v>
      </c>
      <c r="D88" s="2">
        <v>2017</v>
      </c>
      <c r="E88" s="4">
        <v>3.1</v>
      </c>
      <c r="G88" s="7" t="s">
        <v>10</v>
      </c>
      <c r="H88" s="2">
        <v>15.7</v>
      </c>
      <c r="I88" s="2">
        <v>11.700000000000001</v>
      </c>
      <c r="J88" s="21">
        <f t="shared" si="1"/>
        <v>-0.25477707006369416</v>
      </c>
      <c r="K88" s="21"/>
    </row>
    <row r="89" spans="1:11" x14ac:dyDescent="0.35">
      <c r="A89" s="1" t="s">
        <v>0</v>
      </c>
      <c r="B89" s="1" t="s">
        <v>1</v>
      </c>
      <c r="C89" s="1" t="s">
        <v>45</v>
      </c>
      <c r="D89" s="2">
        <v>2008</v>
      </c>
      <c r="E89" s="4">
        <v>3.9</v>
      </c>
      <c r="G89" s="23" t="s">
        <v>1</v>
      </c>
      <c r="H89" s="2">
        <v>4</v>
      </c>
      <c r="I89" s="2">
        <v>3.2</v>
      </c>
      <c r="J89" s="21" t="e">
        <f t="shared" si="1"/>
        <v>#REF!</v>
      </c>
      <c r="K89" s="21"/>
    </row>
    <row r="90" spans="1:11" x14ac:dyDescent="0.35">
      <c r="A90" s="1" t="s">
        <v>0</v>
      </c>
      <c r="B90" s="1" t="s">
        <v>1</v>
      </c>
      <c r="C90" s="1" t="s">
        <v>45</v>
      </c>
      <c r="D90" s="2">
        <v>2017</v>
      </c>
      <c r="E90" s="4">
        <v>3.7</v>
      </c>
      <c r="G90" s="23" t="s">
        <v>101</v>
      </c>
      <c r="H90" s="2">
        <v>4.9000000000000004</v>
      </c>
      <c r="I90" s="2">
        <v>3.6</v>
      </c>
      <c r="J90" s="21" t="e">
        <f t="shared" si="1"/>
        <v>#REF!</v>
      </c>
      <c r="K90" s="21"/>
    </row>
    <row r="91" spans="1:11" x14ac:dyDescent="0.35">
      <c r="A91" s="1" t="s">
        <v>0</v>
      </c>
      <c r="B91" s="1" t="s">
        <v>1</v>
      </c>
      <c r="C91" s="1" t="s">
        <v>46</v>
      </c>
      <c r="D91" s="2">
        <v>2008</v>
      </c>
      <c r="E91" s="4">
        <v>3.6</v>
      </c>
      <c r="G91" s="23" t="s">
        <v>102</v>
      </c>
      <c r="H91" s="2">
        <v>6.8</v>
      </c>
      <c r="I91" s="2">
        <v>4.9000000000000004</v>
      </c>
      <c r="J91" s="21" t="e">
        <f t="shared" si="1"/>
        <v>#REF!</v>
      </c>
      <c r="K91" s="21"/>
    </row>
    <row r="92" spans="1:11" x14ac:dyDescent="0.35">
      <c r="A92" s="1" t="s">
        <v>0</v>
      </c>
      <c r="B92" s="1" t="s">
        <v>1</v>
      </c>
      <c r="C92" s="1" t="s">
        <v>46</v>
      </c>
      <c r="D92" s="2">
        <v>2017</v>
      </c>
      <c r="E92" s="4">
        <v>3.3</v>
      </c>
      <c r="G92" s="7" t="s">
        <v>11</v>
      </c>
      <c r="H92" s="2">
        <v>11.4</v>
      </c>
      <c r="I92" s="2">
        <v>13.9</v>
      </c>
      <c r="J92" s="21">
        <f t="shared" si="1"/>
        <v>0.21929824561403508</v>
      </c>
      <c r="K92" s="21"/>
    </row>
    <row r="93" spans="1:11" x14ac:dyDescent="0.35">
      <c r="A93" s="1" t="s">
        <v>0</v>
      </c>
      <c r="B93" s="1" t="s">
        <v>1</v>
      </c>
      <c r="C93" s="1" t="s">
        <v>47</v>
      </c>
      <c r="D93" s="2">
        <v>2008</v>
      </c>
      <c r="E93" s="4">
        <v>3.3</v>
      </c>
      <c r="G93" s="23" t="s">
        <v>1</v>
      </c>
      <c r="H93" s="2">
        <v>3.1</v>
      </c>
      <c r="I93" s="2">
        <v>4</v>
      </c>
      <c r="J93" s="21" t="e">
        <f t="shared" si="1"/>
        <v>#REF!</v>
      </c>
      <c r="K93" s="21"/>
    </row>
    <row r="94" spans="1:11" x14ac:dyDescent="0.35">
      <c r="A94" s="1" t="s">
        <v>0</v>
      </c>
      <c r="B94" s="1" t="s">
        <v>1</v>
      </c>
      <c r="C94" s="1" t="s">
        <v>47</v>
      </c>
      <c r="D94" s="2">
        <v>2017</v>
      </c>
      <c r="E94" s="4">
        <v>3.4</v>
      </c>
      <c r="G94" s="23" t="s">
        <v>101</v>
      </c>
      <c r="H94" s="2">
        <v>3.7</v>
      </c>
      <c r="I94" s="2">
        <v>4.8</v>
      </c>
      <c r="J94" s="21" t="e">
        <f t="shared" si="1"/>
        <v>#REF!</v>
      </c>
      <c r="K94" s="21"/>
    </row>
    <row r="95" spans="1:11" x14ac:dyDescent="0.35">
      <c r="A95" s="1" t="s">
        <v>0</v>
      </c>
      <c r="B95" s="1" t="s">
        <v>1</v>
      </c>
      <c r="C95" s="1" t="s">
        <v>48</v>
      </c>
      <c r="D95" s="2">
        <v>2008</v>
      </c>
      <c r="E95" s="4">
        <v>2.7</v>
      </c>
      <c r="G95" s="23" t="s">
        <v>102</v>
      </c>
      <c r="H95" s="2">
        <v>4.5999999999999996</v>
      </c>
      <c r="I95" s="2">
        <v>5.0999999999999996</v>
      </c>
      <c r="J95" s="21" t="e">
        <f t="shared" si="1"/>
        <v>#REF!</v>
      </c>
      <c r="K95" s="21"/>
    </row>
    <row r="96" spans="1:11" x14ac:dyDescent="0.35">
      <c r="A96" s="1" t="s">
        <v>0</v>
      </c>
      <c r="B96" s="1" t="s">
        <v>1</v>
      </c>
      <c r="C96" s="1" t="s">
        <v>48</v>
      </c>
      <c r="D96" s="2">
        <v>2017</v>
      </c>
      <c r="E96" s="4">
        <v>3.3</v>
      </c>
      <c r="G96" s="7" t="s">
        <v>12</v>
      </c>
      <c r="H96" s="2">
        <v>9.3999999999999986</v>
      </c>
      <c r="I96" s="2">
        <v>6.2</v>
      </c>
      <c r="J96" s="21">
        <f t="shared" si="1"/>
        <v>-0.3404255319148935</v>
      </c>
      <c r="K96" s="21"/>
    </row>
    <row r="97" spans="1:11" x14ac:dyDescent="0.35">
      <c r="A97" s="1" t="s">
        <v>0</v>
      </c>
      <c r="B97" s="1" t="s">
        <v>1</v>
      </c>
      <c r="C97" s="1" t="s">
        <v>49</v>
      </c>
      <c r="D97" s="2">
        <v>2008</v>
      </c>
      <c r="E97" s="4">
        <v>4.5999999999999996</v>
      </c>
      <c r="G97" s="23" t="s">
        <v>1</v>
      </c>
      <c r="H97" s="2">
        <v>2.2999999999999998</v>
      </c>
      <c r="I97" s="2">
        <v>1.8</v>
      </c>
      <c r="J97" s="21" t="e">
        <f t="shared" si="1"/>
        <v>#REF!</v>
      </c>
      <c r="K97" s="21"/>
    </row>
    <row r="98" spans="1:11" x14ac:dyDescent="0.35">
      <c r="A98" s="1" t="s">
        <v>0</v>
      </c>
      <c r="B98" s="1" t="s">
        <v>1</v>
      </c>
      <c r="C98" s="1" t="s">
        <v>49</v>
      </c>
      <c r="D98" s="2">
        <v>2017</v>
      </c>
      <c r="E98" s="4">
        <v>2.9</v>
      </c>
      <c r="G98" s="23" t="s">
        <v>101</v>
      </c>
      <c r="H98" s="2">
        <v>2.8</v>
      </c>
      <c r="I98" s="2">
        <v>1.9</v>
      </c>
      <c r="J98" s="21" t="e">
        <f t="shared" si="1"/>
        <v>#REF!</v>
      </c>
      <c r="K98" s="21"/>
    </row>
    <row r="99" spans="1:11" x14ac:dyDescent="0.35">
      <c r="A99" s="1" t="s">
        <v>0</v>
      </c>
      <c r="B99" s="1" t="s">
        <v>1</v>
      </c>
      <c r="C99" s="1" t="s">
        <v>50</v>
      </c>
      <c r="D99" s="2">
        <v>2008</v>
      </c>
      <c r="E99" s="4">
        <v>2.8</v>
      </c>
      <c r="G99" s="23" t="s">
        <v>102</v>
      </c>
      <c r="H99" s="2">
        <v>4.3</v>
      </c>
      <c r="I99" s="2">
        <v>2.5</v>
      </c>
      <c r="J99" s="21" t="e">
        <f t="shared" si="1"/>
        <v>#REF!</v>
      </c>
      <c r="K99" s="21"/>
    </row>
    <row r="100" spans="1:11" x14ac:dyDescent="0.35">
      <c r="A100" s="1" t="s">
        <v>0</v>
      </c>
      <c r="B100" s="1" t="s">
        <v>1</v>
      </c>
      <c r="C100" s="1" t="s">
        <v>50</v>
      </c>
      <c r="D100" s="2">
        <v>2017</v>
      </c>
      <c r="E100" s="4">
        <v>3.6</v>
      </c>
      <c r="G100" s="7" t="s">
        <v>32</v>
      </c>
      <c r="H100" s="2">
        <v>17.3</v>
      </c>
      <c r="I100" s="2">
        <v>14.3</v>
      </c>
      <c r="J100" s="21">
        <f t="shared" si="1"/>
        <v>-0.17341040462427745</v>
      </c>
      <c r="K100" s="21"/>
    </row>
    <row r="101" spans="1:11" x14ac:dyDescent="0.35">
      <c r="A101" s="1" t="s">
        <v>0</v>
      </c>
      <c r="B101" s="1" t="s">
        <v>1</v>
      </c>
      <c r="C101" s="1" t="s">
        <v>51</v>
      </c>
      <c r="D101" s="2">
        <v>2008</v>
      </c>
      <c r="E101" s="4">
        <v>3.2</v>
      </c>
      <c r="G101" s="23" t="s">
        <v>1</v>
      </c>
      <c r="H101" s="2">
        <v>4.0999999999999996</v>
      </c>
      <c r="I101" s="2">
        <v>4.2</v>
      </c>
      <c r="J101" s="21" t="e">
        <f t="shared" si="1"/>
        <v>#REF!</v>
      </c>
      <c r="K101" s="21"/>
    </row>
    <row r="102" spans="1:11" x14ac:dyDescent="0.35">
      <c r="A102" s="1" t="s">
        <v>0</v>
      </c>
      <c r="B102" s="1" t="s">
        <v>1</v>
      </c>
      <c r="C102" s="1" t="s">
        <v>51</v>
      </c>
      <c r="D102" s="2">
        <v>2017</v>
      </c>
      <c r="E102" s="4">
        <v>3</v>
      </c>
      <c r="G102" s="23" t="s">
        <v>101</v>
      </c>
      <c r="H102" s="2">
        <v>5.7</v>
      </c>
      <c r="I102" s="2">
        <v>4.9000000000000004</v>
      </c>
      <c r="J102" s="21"/>
      <c r="K102" s="21"/>
    </row>
    <row r="103" spans="1:11" x14ac:dyDescent="0.35">
      <c r="A103" s="1" t="s">
        <v>0</v>
      </c>
      <c r="B103" s="1" t="s">
        <v>1</v>
      </c>
      <c r="C103" s="1" t="s">
        <v>52</v>
      </c>
      <c r="D103" s="2">
        <v>2008</v>
      </c>
      <c r="E103" s="4">
        <v>3.7</v>
      </c>
      <c r="G103" s="23" t="s">
        <v>102</v>
      </c>
      <c r="H103" s="2">
        <v>7.5</v>
      </c>
      <c r="I103" s="2">
        <v>5.2</v>
      </c>
    </row>
    <row r="104" spans="1:11" x14ac:dyDescent="0.35">
      <c r="A104" s="1" t="s">
        <v>0</v>
      </c>
      <c r="B104" s="1" t="s">
        <v>1</v>
      </c>
      <c r="C104" s="1" t="s">
        <v>52</v>
      </c>
      <c r="D104" s="2">
        <v>2017</v>
      </c>
      <c r="E104" s="4">
        <v>1.7</v>
      </c>
      <c r="G104" s="7" t="s">
        <v>25</v>
      </c>
      <c r="H104" s="2">
        <v>0</v>
      </c>
      <c r="I104" s="2">
        <v>8.8000000000000007</v>
      </c>
    </row>
    <row r="105" spans="1:11" x14ac:dyDescent="0.35">
      <c r="A105" s="1" t="s">
        <v>0</v>
      </c>
      <c r="B105" s="1" t="s">
        <v>1</v>
      </c>
      <c r="C105" s="1" t="s">
        <v>53</v>
      </c>
      <c r="D105" s="2">
        <v>2008</v>
      </c>
      <c r="E105" s="4">
        <v>3</v>
      </c>
      <c r="G105" s="23" t="s">
        <v>1</v>
      </c>
      <c r="H105" s="2">
        <v>0</v>
      </c>
      <c r="I105" s="2">
        <v>2.2000000000000002</v>
      </c>
    </row>
    <row r="106" spans="1:11" x14ac:dyDescent="0.35">
      <c r="A106" s="1" t="s">
        <v>0</v>
      </c>
      <c r="B106" s="1" t="s">
        <v>1</v>
      </c>
      <c r="C106" s="1" t="s">
        <v>53</v>
      </c>
      <c r="D106" s="2">
        <v>2017</v>
      </c>
      <c r="E106" s="4">
        <v>2.7</v>
      </c>
      <c r="G106" s="23" t="s">
        <v>101</v>
      </c>
      <c r="H106" s="2">
        <v>0</v>
      </c>
      <c r="I106" s="2">
        <v>2.9</v>
      </c>
    </row>
    <row r="107" spans="1:11" x14ac:dyDescent="0.35">
      <c r="A107" s="1" t="s">
        <v>0</v>
      </c>
      <c r="B107" s="1" t="s">
        <v>1</v>
      </c>
      <c r="C107" s="1" t="s">
        <v>54</v>
      </c>
      <c r="D107" s="2">
        <v>2008</v>
      </c>
      <c r="E107" s="4">
        <v>4.8</v>
      </c>
      <c r="G107" s="23" t="s">
        <v>102</v>
      </c>
      <c r="H107" s="2">
        <v>0</v>
      </c>
      <c r="I107" s="2">
        <v>3.7</v>
      </c>
    </row>
    <row r="108" spans="1:11" x14ac:dyDescent="0.35">
      <c r="A108" s="1" t="s">
        <v>0</v>
      </c>
      <c r="B108" s="1" t="s">
        <v>1</v>
      </c>
      <c r="C108" s="1" t="s">
        <v>54</v>
      </c>
      <c r="D108" s="2">
        <v>2017</v>
      </c>
      <c r="E108" s="4">
        <v>3</v>
      </c>
      <c r="G108" s="7" t="s">
        <v>38</v>
      </c>
      <c r="H108" s="2">
        <v>12.8</v>
      </c>
      <c r="I108" s="2">
        <v>11.9</v>
      </c>
    </row>
    <row r="109" spans="1:11" x14ac:dyDescent="0.35">
      <c r="A109" s="1" t="s">
        <v>0</v>
      </c>
      <c r="B109" s="1" t="s">
        <v>1</v>
      </c>
      <c r="C109" s="1" t="s">
        <v>55</v>
      </c>
      <c r="D109" s="2">
        <v>2008</v>
      </c>
      <c r="E109" s="4">
        <v>3.7</v>
      </c>
      <c r="G109" s="23" t="s">
        <v>1</v>
      </c>
      <c r="H109" s="2">
        <v>3.6</v>
      </c>
      <c r="I109" s="2">
        <v>3.4</v>
      </c>
    </row>
    <row r="110" spans="1:11" x14ac:dyDescent="0.35">
      <c r="A110" s="1" t="s">
        <v>0</v>
      </c>
      <c r="B110" s="1" t="s">
        <v>1</v>
      </c>
      <c r="C110" s="1" t="s">
        <v>55</v>
      </c>
      <c r="D110" s="2">
        <v>2017</v>
      </c>
      <c r="E110" s="4">
        <v>3.4</v>
      </c>
      <c r="G110" s="23" t="s">
        <v>101</v>
      </c>
      <c r="H110" s="2">
        <v>3.9</v>
      </c>
      <c r="I110" s="2">
        <v>4</v>
      </c>
    </row>
    <row r="111" spans="1:11" x14ac:dyDescent="0.35">
      <c r="A111" s="1" t="s">
        <v>0</v>
      </c>
      <c r="B111" s="1" t="s">
        <v>1</v>
      </c>
      <c r="C111" s="1" t="s">
        <v>56</v>
      </c>
      <c r="D111" s="2">
        <v>2008</v>
      </c>
      <c r="E111" s="4">
        <v>2.7</v>
      </c>
      <c r="G111" s="23" t="s">
        <v>102</v>
      </c>
      <c r="H111" s="2">
        <v>5.3</v>
      </c>
      <c r="I111" s="2">
        <v>4.5</v>
      </c>
    </row>
    <row r="112" spans="1:11" x14ac:dyDescent="0.35">
      <c r="A112" s="1" t="s">
        <v>0</v>
      </c>
      <c r="B112" s="1" t="s">
        <v>1</v>
      </c>
      <c r="C112" s="1" t="s">
        <v>56</v>
      </c>
      <c r="D112" s="2">
        <v>2017</v>
      </c>
      <c r="E112" s="4">
        <v>2.5</v>
      </c>
      <c r="G112" s="7" t="s">
        <v>63</v>
      </c>
      <c r="H112" s="2">
        <v>11.3</v>
      </c>
      <c r="I112" s="2">
        <v>10.399999999999999</v>
      </c>
    </row>
    <row r="113" spans="1:9" x14ac:dyDescent="0.35">
      <c r="A113" s="1" t="s">
        <v>0</v>
      </c>
      <c r="B113" s="1" t="s">
        <v>1</v>
      </c>
      <c r="C113" s="1" t="s">
        <v>57</v>
      </c>
      <c r="D113" s="2">
        <v>2008</v>
      </c>
      <c r="E113" s="4">
        <v>3.5</v>
      </c>
      <c r="G113" s="23" t="s">
        <v>1</v>
      </c>
      <c r="H113" s="2">
        <v>2.7</v>
      </c>
      <c r="I113" s="2">
        <v>3</v>
      </c>
    </row>
    <row r="114" spans="1:9" x14ac:dyDescent="0.35">
      <c r="A114" s="1" t="s">
        <v>0</v>
      </c>
      <c r="B114" s="1" t="s">
        <v>1</v>
      </c>
      <c r="C114" s="1" t="s">
        <v>57</v>
      </c>
      <c r="D114" s="2">
        <v>2017</v>
      </c>
      <c r="E114" s="4">
        <v>4.8</v>
      </c>
      <c r="G114" s="23" t="s">
        <v>101</v>
      </c>
      <c r="H114" s="2">
        <v>3.5</v>
      </c>
      <c r="I114" s="2">
        <v>3.1</v>
      </c>
    </row>
    <row r="115" spans="1:9" x14ac:dyDescent="0.35">
      <c r="A115" s="1" t="s">
        <v>0</v>
      </c>
      <c r="B115" s="1" t="s">
        <v>1</v>
      </c>
      <c r="C115" s="1" t="s">
        <v>58</v>
      </c>
      <c r="D115" s="2">
        <v>2008</v>
      </c>
      <c r="E115" s="4">
        <v>2.7</v>
      </c>
      <c r="G115" s="23" t="s">
        <v>102</v>
      </c>
      <c r="H115" s="2">
        <v>5.0999999999999996</v>
      </c>
      <c r="I115" s="2">
        <v>4.3</v>
      </c>
    </row>
    <row r="116" spans="1:9" x14ac:dyDescent="0.35">
      <c r="A116" s="1" t="s">
        <v>0</v>
      </c>
      <c r="B116" s="1" t="s">
        <v>1</v>
      </c>
      <c r="C116" s="1" t="s">
        <v>58</v>
      </c>
      <c r="D116" s="2">
        <v>2017</v>
      </c>
      <c r="E116" s="4">
        <v>3</v>
      </c>
      <c r="G116" s="7" t="s">
        <v>26</v>
      </c>
      <c r="H116" s="2">
        <v>13.5</v>
      </c>
      <c r="I116" s="2">
        <v>12.100000000000001</v>
      </c>
    </row>
    <row r="117" spans="1:9" x14ac:dyDescent="0.35">
      <c r="A117" s="1" t="s">
        <v>0</v>
      </c>
      <c r="B117" s="1" t="s">
        <v>1</v>
      </c>
      <c r="C117" s="1" t="s">
        <v>59</v>
      </c>
      <c r="D117" s="2">
        <v>2008</v>
      </c>
      <c r="E117" s="4">
        <v>4.7</v>
      </c>
      <c r="G117" s="23" t="s">
        <v>1</v>
      </c>
      <c r="H117" s="2">
        <v>3.6</v>
      </c>
      <c r="I117" s="2">
        <v>3</v>
      </c>
    </row>
    <row r="118" spans="1:9" x14ac:dyDescent="0.35">
      <c r="A118" s="1" t="s">
        <v>0</v>
      </c>
      <c r="B118" s="1" t="s">
        <v>1</v>
      </c>
      <c r="C118" s="1" t="s">
        <v>59</v>
      </c>
      <c r="D118" s="2">
        <v>2017</v>
      </c>
      <c r="E118" s="4">
        <v>2.2000000000000002</v>
      </c>
      <c r="G118" s="23" t="s">
        <v>101</v>
      </c>
      <c r="H118" s="2">
        <v>3.9</v>
      </c>
      <c r="I118" s="2">
        <v>4.4000000000000004</v>
      </c>
    </row>
    <row r="119" spans="1:9" x14ac:dyDescent="0.35">
      <c r="A119" s="1" t="s">
        <v>0</v>
      </c>
      <c r="B119" s="1" t="s">
        <v>1</v>
      </c>
      <c r="C119" s="1" t="s">
        <v>60</v>
      </c>
      <c r="D119" s="2">
        <v>2008</v>
      </c>
      <c r="E119" s="4">
        <v>3.4</v>
      </c>
      <c r="G119" s="23" t="s">
        <v>102</v>
      </c>
      <c r="H119" s="2">
        <v>6</v>
      </c>
      <c r="I119" s="2">
        <v>4.7</v>
      </c>
    </row>
    <row r="120" spans="1:9" x14ac:dyDescent="0.35">
      <c r="A120" s="1" t="s">
        <v>0</v>
      </c>
      <c r="B120" s="1" t="s">
        <v>1</v>
      </c>
      <c r="C120" s="1" t="s">
        <v>60</v>
      </c>
      <c r="D120" s="2">
        <v>2017</v>
      </c>
      <c r="E120" s="4">
        <v>4.0999999999999996</v>
      </c>
      <c r="G120" s="7" t="s">
        <v>72</v>
      </c>
      <c r="H120" s="2">
        <v>11.7</v>
      </c>
      <c r="I120" s="2">
        <v>12.7</v>
      </c>
    </row>
    <row r="121" spans="1:9" x14ac:dyDescent="0.35">
      <c r="A121" s="1" t="s">
        <v>0</v>
      </c>
      <c r="B121" s="1" t="s">
        <v>1</v>
      </c>
      <c r="C121" s="1" t="s">
        <v>61</v>
      </c>
      <c r="D121" s="2">
        <v>2008</v>
      </c>
      <c r="E121" s="4">
        <v>1.9</v>
      </c>
      <c r="G121" s="23" t="s">
        <v>1</v>
      </c>
      <c r="H121" s="2">
        <v>2.9</v>
      </c>
      <c r="I121" s="2">
        <v>4.3</v>
      </c>
    </row>
    <row r="122" spans="1:9" x14ac:dyDescent="0.35">
      <c r="A122" s="1" t="s">
        <v>0</v>
      </c>
      <c r="B122" s="1" t="s">
        <v>1</v>
      </c>
      <c r="C122" s="1" t="s">
        <v>61</v>
      </c>
      <c r="D122" s="2">
        <v>2017</v>
      </c>
      <c r="E122" s="4">
        <v>2.1</v>
      </c>
      <c r="G122" s="23" t="s">
        <v>101</v>
      </c>
      <c r="H122" s="2">
        <v>3.4</v>
      </c>
      <c r="I122" s="2">
        <v>3.2</v>
      </c>
    </row>
    <row r="123" spans="1:9" x14ac:dyDescent="0.35">
      <c r="A123" s="1" t="s">
        <v>0</v>
      </c>
      <c r="B123" s="1" t="s">
        <v>1</v>
      </c>
      <c r="C123" s="1" t="s">
        <v>62</v>
      </c>
      <c r="D123" s="2">
        <v>2008</v>
      </c>
      <c r="E123" s="4">
        <v>3.5</v>
      </c>
      <c r="G123" s="23" t="s">
        <v>102</v>
      </c>
      <c r="H123" s="2">
        <v>5.4</v>
      </c>
      <c r="I123" s="2">
        <v>5.2</v>
      </c>
    </row>
    <row r="124" spans="1:9" x14ac:dyDescent="0.35">
      <c r="A124" s="1" t="s">
        <v>0</v>
      </c>
      <c r="B124" s="1" t="s">
        <v>1</v>
      </c>
      <c r="C124" s="1" t="s">
        <v>62</v>
      </c>
      <c r="D124" s="2">
        <v>2017</v>
      </c>
      <c r="E124" s="4">
        <v>3</v>
      </c>
      <c r="G124" s="7" t="s">
        <v>27</v>
      </c>
      <c r="H124" s="2">
        <v>14.399999999999999</v>
      </c>
      <c r="I124" s="2">
        <v>14.299999999999999</v>
      </c>
    </row>
    <row r="125" spans="1:9" x14ac:dyDescent="0.35">
      <c r="A125" s="1" t="s">
        <v>0</v>
      </c>
      <c r="B125" s="1" t="s">
        <v>1</v>
      </c>
      <c r="C125" s="1" t="s">
        <v>63</v>
      </c>
      <c r="D125" s="2">
        <v>2008</v>
      </c>
      <c r="E125" s="4">
        <v>2.7</v>
      </c>
      <c r="G125" s="23" t="s">
        <v>1</v>
      </c>
      <c r="H125" s="2">
        <v>3.8</v>
      </c>
      <c r="I125" s="2">
        <v>4.0999999999999996</v>
      </c>
    </row>
    <row r="126" spans="1:9" x14ac:dyDescent="0.35">
      <c r="A126" s="1" t="s">
        <v>0</v>
      </c>
      <c r="B126" s="1" t="s">
        <v>1</v>
      </c>
      <c r="C126" s="1" t="s">
        <v>63</v>
      </c>
      <c r="D126" s="2">
        <v>2017</v>
      </c>
      <c r="E126" s="4">
        <v>3</v>
      </c>
      <c r="G126" s="23" t="s">
        <v>101</v>
      </c>
      <c r="H126" s="2">
        <v>4.4000000000000004</v>
      </c>
      <c r="I126" s="2">
        <v>4.5999999999999996</v>
      </c>
    </row>
    <row r="127" spans="1:9" x14ac:dyDescent="0.35">
      <c r="A127" s="1" t="s">
        <v>0</v>
      </c>
      <c r="B127" s="1" t="s">
        <v>1</v>
      </c>
      <c r="C127" s="1" t="s">
        <v>64</v>
      </c>
      <c r="D127" s="2">
        <v>2008</v>
      </c>
      <c r="E127" s="4">
        <v>3.1</v>
      </c>
      <c r="G127" s="23" t="s">
        <v>102</v>
      </c>
      <c r="H127" s="2">
        <v>6.2</v>
      </c>
      <c r="I127" s="2">
        <v>5.6</v>
      </c>
    </row>
    <row r="128" spans="1:9" x14ac:dyDescent="0.35">
      <c r="A128" s="1" t="s">
        <v>0</v>
      </c>
      <c r="B128" s="1" t="s">
        <v>1</v>
      </c>
      <c r="C128" s="1" t="s">
        <v>64</v>
      </c>
      <c r="D128" s="2">
        <v>2017</v>
      </c>
      <c r="E128" s="4">
        <v>2.4</v>
      </c>
      <c r="G128" s="7" t="s">
        <v>13</v>
      </c>
      <c r="H128" s="2">
        <v>12.4</v>
      </c>
      <c r="I128" s="2">
        <v>10.4</v>
      </c>
    </row>
    <row r="129" spans="1:9" x14ac:dyDescent="0.35">
      <c r="A129" s="1" t="s">
        <v>0</v>
      </c>
      <c r="B129" s="1" t="s">
        <v>1</v>
      </c>
      <c r="C129" s="1" t="s">
        <v>65</v>
      </c>
      <c r="D129" s="2">
        <v>2008</v>
      </c>
      <c r="E129" s="4">
        <v>3.1</v>
      </c>
      <c r="G129" s="23" t="s">
        <v>1</v>
      </c>
      <c r="H129" s="2">
        <v>3.4</v>
      </c>
      <c r="I129" s="2">
        <v>3.1</v>
      </c>
    </row>
    <row r="130" spans="1:9" x14ac:dyDescent="0.35">
      <c r="A130" s="1" t="s">
        <v>0</v>
      </c>
      <c r="B130" s="1" t="s">
        <v>1</v>
      </c>
      <c r="C130" s="1" t="s">
        <v>65</v>
      </c>
      <c r="D130" s="2">
        <v>2017</v>
      </c>
      <c r="E130" s="4">
        <v>4.5</v>
      </c>
      <c r="G130" s="23" t="s">
        <v>101</v>
      </c>
      <c r="H130" s="2">
        <v>4</v>
      </c>
      <c r="I130" s="2">
        <v>3.8</v>
      </c>
    </row>
    <row r="131" spans="1:9" x14ac:dyDescent="0.35">
      <c r="A131" s="1" t="s">
        <v>0</v>
      </c>
      <c r="B131" s="1" t="s">
        <v>1</v>
      </c>
      <c r="C131" s="1" t="s">
        <v>66</v>
      </c>
      <c r="D131" s="2">
        <v>2008</v>
      </c>
      <c r="E131" s="4">
        <v>2.8</v>
      </c>
      <c r="G131" s="23" t="s">
        <v>102</v>
      </c>
      <c r="H131" s="2">
        <v>5</v>
      </c>
      <c r="I131" s="2">
        <v>3.5</v>
      </c>
    </row>
    <row r="132" spans="1:9" x14ac:dyDescent="0.35">
      <c r="A132" s="1" t="s">
        <v>0</v>
      </c>
      <c r="B132" s="1" t="s">
        <v>1</v>
      </c>
      <c r="C132" s="1" t="s">
        <v>66</v>
      </c>
      <c r="D132" s="2">
        <v>2017</v>
      </c>
      <c r="E132" s="4">
        <v>1.9</v>
      </c>
      <c r="G132" s="7" t="s">
        <v>82</v>
      </c>
      <c r="H132" s="2">
        <v>10.8</v>
      </c>
      <c r="I132" s="2">
        <v>11.399999999999999</v>
      </c>
    </row>
    <row r="133" spans="1:9" x14ac:dyDescent="0.35">
      <c r="A133" s="1" t="s">
        <v>0</v>
      </c>
      <c r="B133" s="1" t="s">
        <v>1</v>
      </c>
      <c r="C133" s="1" t="s">
        <v>67</v>
      </c>
      <c r="D133" s="2">
        <v>2008</v>
      </c>
      <c r="E133" s="4">
        <v>3.3</v>
      </c>
      <c r="G133" s="23" t="s">
        <v>1</v>
      </c>
      <c r="H133" s="2">
        <v>3.4</v>
      </c>
      <c r="I133" s="2">
        <v>3.8</v>
      </c>
    </row>
    <row r="134" spans="1:9" x14ac:dyDescent="0.35">
      <c r="A134" s="1" t="s">
        <v>0</v>
      </c>
      <c r="B134" s="1" t="s">
        <v>1</v>
      </c>
      <c r="C134" s="1" t="s">
        <v>67</v>
      </c>
      <c r="D134" s="2">
        <v>2017</v>
      </c>
      <c r="E134" s="4">
        <v>2.2999999999999998</v>
      </c>
      <c r="G134" s="23" t="s">
        <v>101</v>
      </c>
      <c r="H134" s="2">
        <v>3.2</v>
      </c>
      <c r="I134" s="2">
        <v>3.5</v>
      </c>
    </row>
    <row r="135" spans="1:9" x14ac:dyDescent="0.35">
      <c r="A135" s="1" t="s">
        <v>0</v>
      </c>
      <c r="B135" s="1" t="s">
        <v>1</v>
      </c>
      <c r="C135" s="1" t="s">
        <v>68</v>
      </c>
      <c r="D135" s="2">
        <v>2008</v>
      </c>
      <c r="E135" s="4">
        <v>0</v>
      </c>
      <c r="G135" s="23" t="s">
        <v>102</v>
      </c>
      <c r="H135" s="2">
        <v>4.2</v>
      </c>
      <c r="I135" s="2">
        <v>4.0999999999999996</v>
      </c>
    </row>
    <row r="136" spans="1:9" x14ac:dyDescent="0.35">
      <c r="A136" s="1" t="s">
        <v>0</v>
      </c>
      <c r="B136" s="1" t="s">
        <v>1</v>
      </c>
      <c r="C136" s="1" t="s">
        <v>68</v>
      </c>
      <c r="D136" s="2">
        <v>2017</v>
      </c>
      <c r="E136" s="4">
        <v>3</v>
      </c>
      <c r="G136" s="7" t="s">
        <v>28</v>
      </c>
      <c r="H136" s="2">
        <v>8.4</v>
      </c>
      <c r="I136" s="2">
        <v>8.4</v>
      </c>
    </row>
    <row r="137" spans="1:9" x14ac:dyDescent="0.35">
      <c r="A137" s="1" t="s">
        <v>0</v>
      </c>
      <c r="B137" s="1" t="s">
        <v>1</v>
      </c>
      <c r="C137" s="1" t="s">
        <v>69</v>
      </c>
      <c r="D137" s="2">
        <v>2008</v>
      </c>
      <c r="E137" s="4">
        <v>2.5</v>
      </c>
      <c r="G137" s="23" t="s">
        <v>1</v>
      </c>
      <c r="H137" s="2">
        <v>2.2999999999999998</v>
      </c>
      <c r="I137" s="2">
        <v>2.5</v>
      </c>
    </row>
    <row r="138" spans="1:9" x14ac:dyDescent="0.35">
      <c r="A138" s="1" t="s">
        <v>0</v>
      </c>
      <c r="B138" s="1" t="s">
        <v>1</v>
      </c>
      <c r="C138" s="1" t="s">
        <v>69</v>
      </c>
      <c r="D138" s="2">
        <v>2017</v>
      </c>
      <c r="E138" s="4">
        <v>2.9</v>
      </c>
      <c r="G138" s="23" t="s">
        <v>101</v>
      </c>
      <c r="H138" s="2">
        <v>2.2000000000000002</v>
      </c>
      <c r="I138" s="2">
        <v>2.7</v>
      </c>
    </row>
    <row r="139" spans="1:9" x14ac:dyDescent="0.35">
      <c r="A139" s="1" t="s">
        <v>0</v>
      </c>
      <c r="B139" s="1" t="s">
        <v>1</v>
      </c>
      <c r="C139" s="1" t="s">
        <v>70</v>
      </c>
      <c r="D139" s="2">
        <v>2008</v>
      </c>
      <c r="E139" s="4">
        <v>3.2</v>
      </c>
      <c r="G139" s="23" t="s">
        <v>102</v>
      </c>
      <c r="H139" s="2">
        <v>3.9</v>
      </c>
      <c r="I139" s="2">
        <v>3.2</v>
      </c>
    </row>
    <row r="140" spans="1:9" x14ac:dyDescent="0.35">
      <c r="A140" s="1" t="s">
        <v>0</v>
      </c>
      <c r="B140" s="1" t="s">
        <v>1</v>
      </c>
      <c r="C140" s="1" t="s">
        <v>70</v>
      </c>
      <c r="D140" s="2">
        <v>2017</v>
      </c>
      <c r="E140" s="4">
        <v>2.9</v>
      </c>
      <c r="G140" s="7" t="s">
        <v>92</v>
      </c>
      <c r="H140" s="2">
        <v>12.399999999999999</v>
      </c>
      <c r="I140" s="2">
        <v>9.1999999999999993</v>
      </c>
    </row>
    <row r="141" spans="1:9" x14ac:dyDescent="0.35">
      <c r="A141" s="1" t="s">
        <v>0</v>
      </c>
      <c r="B141" s="1" t="s">
        <v>1</v>
      </c>
      <c r="C141" s="1" t="s">
        <v>71</v>
      </c>
      <c r="D141" s="2">
        <v>2008</v>
      </c>
      <c r="E141" s="4">
        <v>2.2000000000000002</v>
      </c>
      <c r="G141" s="23" t="s">
        <v>1</v>
      </c>
      <c r="H141" s="2">
        <v>2.9</v>
      </c>
      <c r="I141" s="2">
        <v>2.4</v>
      </c>
    </row>
    <row r="142" spans="1:9" x14ac:dyDescent="0.35">
      <c r="A142" s="1" t="s">
        <v>0</v>
      </c>
      <c r="B142" s="1" t="s">
        <v>1</v>
      </c>
      <c r="C142" s="1" t="s">
        <v>71</v>
      </c>
      <c r="D142" s="2">
        <v>2017</v>
      </c>
      <c r="E142" s="4">
        <v>2.9</v>
      </c>
      <c r="G142" s="23" t="s">
        <v>101</v>
      </c>
      <c r="H142" s="2">
        <v>3.9</v>
      </c>
      <c r="I142" s="2">
        <v>2.7</v>
      </c>
    </row>
    <row r="143" spans="1:9" x14ac:dyDescent="0.35">
      <c r="A143" s="1" t="s">
        <v>0</v>
      </c>
      <c r="B143" s="1" t="s">
        <v>1</v>
      </c>
      <c r="C143" s="1" t="s">
        <v>72</v>
      </c>
      <c r="D143" s="2">
        <v>2008</v>
      </c>
      <c r="E143" s="4">
        <v>2.9</v>
      </c>
      <c r="G143" s="23" t="s">
        <v>102</v>
      </c>
      <c r="H143" s="2">
        <v>5.6</v>
      </c>
      <c r="I143" s="2">
        <v>4.0999999999999996</v>
      </c>
    </row>
    <row r="144" spans="1:9" x14ac:dyDescent="0.35">
      <c r="A144" s="1" t="s">
        <v>0</v>
      </c>
      <c r="B144" s="1" t="s">
        <v>1</v>
      </c>
      <c r="C144" s="1" t="s">
        <v>72</v>
      </c>
      <c r="D144" s="2">
        <v>2017</v>
      </c>
      <c r="E144" s="4">
        <v>4.3</v>
      </c>
      <c r="G144" s="7" t="s">
        <v>39</v>
      </c>
      <c r="H144" s="2">
        <v>22</v>
      </c>
      <c r="I144" s="2">
        <v>14.100000000000001</v>
      </c>
    </row>
    <row r="145" spans="1:9" x14ac:dyDescent="0.35">
      <c r="A145" s="1" t="s">
        <v>0</v>
      </c>
      <c r="B145" s="1" t="s">
        <v>1</v>
      </c>
      <c r="C145" s="1" t="s">
        <v>73</v>
      </c>
      <c r="D145" s="2">
        <v>2008</v>
      </c>
      <c r="E145" s="4">
        <v>3.5</v>
      </c>
      <c r="G145" s="23" t="s">
        <v>1</v>
      </c>
      <c r="H145" s="2">
        <v>5.3</v>
      </c>
      <c r="I145" s="2">
        <v>4.2</v>
      </c>
    </row>
    <row r="146" spans="1:9" x14ac:dyDescent="0.35">
      <c r="A146" s="1" t="s">
        <v>0</v>
      </c>
      <c r="B146" s="1" t="s">
        <v>1</v>
      </c>
      <c r="C146" s="1" t="s">
        <v>73</v>
      </c>
      <c r="D146" s="2">
        <v>2017</v>
      </c>
      <c r="E146" s="4">
        <v>3.9</v>
      </c>
      <c r="G146" s="23" t="s">
        <v>101</v>
      </c>
      <c r="H146" s="2">
        <v>6.7</v>
      </c>
      <c r="I146" s="2">
        <v>4.4000000000000004</v>
      </c>
    </row>
    <row r="147" spans="1:9" x14ac:dyDescent="0.35">
      <c r="A147" s="1" t="s">
        <v>0</v>
      </c>
      <c r="B147" s="1" t="s">
        <v>1</v>
      </c>
      <c r="C147" s="1" t="s">
        <v>74</v>
      </c>
      <c r="D147" s="2">
        <v>2008</v>
      </c>
      <c r="E147" s="4">
        <v>3.9</v>
      </c>
      <c r="G147" s="23" t="s">
        <v>102</v>
      </c>
      <c r="H147" s="2">
        <v>10</v>
      </c>
      <c r="I147" s="2">
        <v>5.5</v>
      </c>
    </row>
    <row r="148" spans="1:9" x14ac:dyDescent="0.35">
      <c r="A148" s="1" t="s">
        <v>0</v>
      </c>
      <c r="B148" s="1" t="s">
        <v>1</v>
      </c>
      <c r="C148" s="1" t="s">
        <v>74</v>
      </c>
      <c r="D148" s="2">
        <v>2017</v>
      </c>
      <c r="E148" s="4">
        <v>2.6</v>
      </c>
      <c r="G148" s="7" t="s">
        <v>83</v>
      </c>
      <c r="H148" s="2">
        <v>12</v>
      </c>
      <c r="I148" s="2">
        <v>8.4</v>
      </c>
    </row>
    <row r="149" spans="1:9" x14ac:dyDescent="0.35">
      <c r="A149" s="1" t="s">
        <v>0</v>
      </c>
      <c r="B149" s="1" t="s">
        <v>1</v>
      </c>
      <c r="C149" s="1" t="s">
        <v>75</v>
      </c>
      <c r="D149" s="2">
        <v>2008</v>
      </c>
      <c r="E149" s="4">
        <v>2.9</v>
      </c>
      <c r="G149" s="23" t="s">
        <v>1</v>
      </c>
      <c r="H149" s="2">
        <v>3.3</v>
      </c>
      <c r="I149" s="2">
        <v>2.8</v>
      </c>
    </row>
    <row r="150" spans="1:9" x14ac:dyDescent="0.35">
      <c r="A150" s="1" t="s">
        <v>0</v>
      </c>
      <c r="B150" s="1" t="s">
        <v>1</v>
      </c>
      <c r="C150" s="1" t="s">
        <v>75</v>
      </c>
      <c r="D150" s="2">
        <v>2017</v>
      </c>
      <c r="E150" s="4">
        <v>3.3</v>
      </c>
      <c r="G150" s="23" t="s">
        <v>101</v>
      </c>
      <c r="H150" s="2">
        <v>3.8</v>
      </c>
      <c r="I150" s="2">
        <v>2.5</v>
      </c>
    </row>
    <row r="151" spans="1:9" x14ac:dyDescent="0.35">
      <c r="A151" s="1" t="s">
        <v>0</v>
      </c>
      <c r="B151" s="1" t="s">
        <v>1</v>
      </c>
      <c r="C151" s="1" t="s">
        <v>76</v>
      </c>
      <c r="D151" s="2">
        <v>2008</v>
      </c>
      <c r="E151" s="4">
        <v>0</v>
      </c>
      <c r="G151" s="23" t="s">
        <v>102</v>
      </c>
      <c r="H151" s="2">
        <v>4.9000000000000004</v>
      </c>
      <c r="I151" s="2">
        <v>3.1</v>
      </c>
    </row>
    <row r="152" spans="1:9" x14ac:dyDescent="0.35">
      <c r="A152" s="1" t="s">
        <v>0</v>
      </c>
      <c r="B152" s="1" t="s">
        <v>1</v>
      </c>
      <c r="C152" s="1" t="s">
        <v>76</v>
      </c>
      <c r="D152" s="2">
        <v>2017</v>
      </c>
      <c r="E152" s="4">
        <v>3.3</v>
      </c>
      <c r="G152" s="7" t="s">
        <v>73</v>
      </c>
      <c r="H152" s="2">
        <v>13</v>
      </c>
      <c r="I152" s="2">
        <v>14.7</v>
      </c>
    </row>
    <row r="153" spans="1:9" x14ac:dyDescent="0.35">
      <c r="A153" s="1" t="s">
        <v>0</v>
      </c>
      <c r="B153" s="1" t="s">
        <v>1</v>
      </c>
      <c r="C153" s="1" t="s">
        <v>77</v>
      </c>
      <c r="D153" s="2">
        <v>2008</v>
      </c>
      <c r="E153" s="4">
        <v>0</v>
      </c>
      <c r="G153" s="23" t="s">
        <v>1</v>
      </c>
      <c r="H153" s="2">
        <v>3.5</v>
      </c>
      <c r="I153" s="2">
        <v>3.9</v>
      </c>
    </row>
    <row r="154" spans="1:9" x14ac:dyDescent="0.35">
      <c r="A154" s="1" t="s">
        <v>0</v>
      </c>
      <c r="B154" s="1" t="s">
        <v>1</v>
      </c>
      <c r="C154" s="1" t="s">
        <v>77</v>
      </c>
      <c r="D154" s="2">
        <v>2017</v>
      </c>
      <c r="E154" s="4">
        <v>3</v>
      </c>
      <c r="G154" s="23" t="s">
        <v>101</v>
      </c>
      <c r="H154" s="2">
        <v>4.0999999999999996</v>
      </c>
      <c r="I154" s="2">
        <v>4.5999999999999996</v>
      </c>
    </row>
    <row r="155" spans="1:9" x14ac:dyDescent="0.35">
      <c r="A155" s="1" t="s">
        <v>0</v>
      </c>
      <c r="B155" s="1" t="s">
        <v>1</v>
      </c>
      <c r="C155" s="1" t="s">
        <v>78</v>
      </c>
      <c r="D155" s="2">
        <v>2008</v>
      </c>
      <c r="E155" s="4">
        <v>3</v>
      </c>
      <c r="G155" s="23" t="s">
        <v>102</v>
      </c>
      <c r="H155" s="2">
        <v>5.4</v>
      </c>
      <c r="I155" s="2">
        <v>6.2</v>
      </c>
    </row>
    <row r="156" spans="1:9" x14ac:dyDescent="0.35">
      <c r="A156" s="1" t="s">
        <v>0</v>
      </c>
      <c r="B156" s="1" t="s">
        <v>1</v>
      </c>
      <c r="C156" s="1" t="s">
        <v>78</v>
      </c>
      <c r="D156" s="2">
        <v>2017</v>
      </c>
      <c r="E156" s="4">
        <v>4.5999999999999996</v>
      </c>
      <c r="G156" s="7" t="s">
        <v>14</v>
      </c>
      <c r="H156" s="2">
        <v>11.2</v>
      </c>
      <c r="I156" s="2">
        <v>12.5</v>
      </c>
    </row>
    <row r="157" spans="1:9" x14ac:dyDescent="0.35">
      <c r="A157" s="1" t="s">
        <v>0</v>
      </c>
      <c r="B157" s="1" t="s">
        <v>1</v>
      </c>
      <c r="C157" s="1" t="s">
        <v>79</v>
      </c>
      <c r="D157" s="2">
        <v>2008</v>
      </c>
      <c r="E157" s="4">
        <v>4.0999999999999996</v>
      </c>
      <c r="G157" s="23" t="s">
        <v>1</v>
      </c>
      <c r="H157" s="2">
        <v>3.2</v>
      </c>
      <c r="I157" s="2">
        <v>3.8</v>
      </c>
    </row>
    <row r="158" spans="1:9" x14ac:dyDescent="0.35">
      <c r="A158" s="1" t="s">
        <v>0</v>
      </c>
      <c r="B158" s="1" t="s">
        <v>1</v>
      </c>
      <c r="C158" s="1" t="s">
        <v>79</v>
      </c>
      <c r="D158" s="2">
        <v>2017</v>
      </c>
      <c r="E158" s="4">
        <v>3.9</v>
      </c>
      <c r="G158" s="23" t="s">
        <v>101</v>
      </c>
      <c r="H158" s="2">
        <v>3.3</v>
      </c>
      <c r="I158" s="2">
        <v>3.8</v>
      </c>
    </row>
    <row r="159" spans="1:9" x14ac:dyDescent="0.35">
      <c r="A159" s="1" t="s">
        <v>0</v>
      </c>
      <c r="B159" s="1" t="s">
        <v>1</v>
      </c>
      <c r="C159" s="1" t="s">
        <v>80</v>
      </c>
      <c r="D159" s="2">
        <v>2008</v>
      </c>
      <c r="E159" s="4">
        <v>0</v>
      </c>
      <c r="G159" s="23" t="s">
        <v>102</v>
      </c>
      <c r="H159" s="2">
        <v>4.7</v>
      </c>
      <c r="I159" s="2">
        <v>4.9000000000000004</v>
      </c>
    </row>
    <row r="160" spans="1:9" x14ac:dyDescent="0.35">
      <c r="A160" s="1" t="s">
        <v>0</v>
      </c>
      <c r="B160" s="1" t="s">
        <v>1</v>
      </c>
      <c r="C160" s="1" t="s">
        <v>80</v>
      </c>
      <c r="D160" s="2">
        <v>2017</v>
      </c>
      <c r="E160" s="4">
        <v>3.6</v>
      </c>
      <c r="G160" s="7" t="s">
        <v>15</v>
      </c>
      <c r="H160" s="2">
        <v>14.700000000000001</v>
      </c>
      <c r="I160" s="2">
        <v>12</v>
      </c>
    </row>
    <row r="161" spans="1:9" x14ac:dyDescent="0.35">
      <c r="A161" s="1" t="s">
        <v>0</v>
      </c>
      <c r="B161" s="1" t="s">
        <v>1</v>
      </c>
      <c r="C161" s="1" t="s">
        <v>81</v>
      </c>
      <c r="D161" s="2">
        <v>2008</v>
      </c>
      <c r="E161" s="4">
        <v>3.1</v>
      </c>
      <c r="G161" s="23" t="s">
        <v>1</v>
      </c>
      <c r="H161" s="2">
        <v>3.6</v>
      </c>
      <c r="I161" s="2">
        <v>3.4</v>
      </c>
    </row>
    <row r="162" spans="1:9" x14ac:dyDescent="0.35">
      <c r="A162" s="1" t="s">
        <v>0</v>
      </c>
      <c r="B162" s="1" t="s">
        <v>1</v>
      </c>
      <c r="C162" s="1" t="s">
        <v>81</v>
      </c>
      <c r="D162" s="2">
        <v>2017</v>
      </c>
      <c r="E162" s="4">
        <v>2.9</v>
      </c>
      <c r="G162" s="23" t="s">
        <v>101</v>
      </c>
      <c r="H162" s="2">
        <v>4.2</v>
      </c>
      <c r="I162" s="2">
        <v>4.3</v>
      </c>
    </row>
    <row r="163" spans="1:9" x14ac:dyDescent="0.35">
      <c r="A163" s="1" t="s">
        <v>0</v>
      </c>
      <c r="B163" s="1" t="s">
        <v>1</v>
      </c>
      <c r="C163" s="1" t="s">
        <v>82</v>
      </c>
      <c r="D163" s="2">
        <v>2008</v>
      </c>
      <c r="E163" s="4">
        <v>3.4</v>
      </c>
      <c r="G163" s="23" t="s">
        <v>102</v>
      </c>
      <c r="H163" s="2">
        <v>6.9</v>
      </c>
      <c r="I163" s="2">
        <v>4.3</v>
      </c>
    </row>
    <row r="164" spans="1:9" x14ac:dyDescent="0.35">
      <c r="A164" s="1" t="s">
        <v>0</v>
      </c>
      <c r="B164" s="1" t="s">
        <v>1</v>
      </c>
      <c r="C164" s="1" t="s">
        <v>82</v>
      </c>
      <c r="D164" s="2">
        <v>2017</v>
      </c>
      <c r="E164" s="4">
        <v>3.8</v>
      </c>
      <c r="G164" s="7" t="s">
        <v>29</v>
      </c>
      <c r="H164" s="2">
        <v>12.4</v>
      </c>
      <c r="I164" s="2">
        <v>9.3000000000000007</v>
      </c>
    </row>
    <row r="165" spans="1:9" x14ac:dyDescent="0.35">
      <c r="A165" s="1" t="s">
        <v>0</v>
      </c>
      <c r="B165" s="1" t="s">
        <v>1</v>
      </c>
      <c r="C165" s="1" t="s">
        <v>83</v>
      </c>
      <c r="D165" s="2">
        <v>2008</v>
      </c>
      <c r="E165" s="4">
        <v>3.3</v>
      </c>
      <c r="G165" s="23" t="s">
        <v>1</v>
      </c>
      <c r="H165" s="2">
        <v>2.7</v>
      </c>
      <c r="I165" s="2">
        <v>3</v>
      </c>
    </row>
    <row r="166" spans="1:9" x14ac:dyDescent="0.35">
      <c r="A166" s="1" t="s">
        <v>0</v>
      </c>
      <c r="B166" s="1" t="s">
        <v>1</v>
      </c>
      <c r="C166" s="1" t="s">
        <v>83</v>
      </c>
      <c r="D166" s="2">
        <v>2017</v>
      </c>
      <c r="E166" s="4">
        <v>2.8</v>
      </c>
      <c r="G166" s="23" t="s">
        <v>101</v>
      </c>
      <c r="H166" s="2">
        <v>4</v>
      </c>
      <c r="I166" s="2">
        <v>3</v>
      </c>
    </row>
    <row r="167" spans="1:9" x14ac:dyDescent="0.35">
      <c r="A167" s="1" t="s">
        <v>0</v>
      </c>
      <c r="B167" s="1" t="s">
        <v>1</v>
      </c>
      <c r="C167" s="1" t="s">
        <v>84</v>
      </c>
      <c r="D167" s="2">
        <v>2008</v>
      </c>
      <c r="E167" s="4">
        <v>2.5</v>
      </c>
      <c r="G167" s="23" t="s">
        <v>102</v>
      </c>
      <c r="H167" s="2">
        <v>5.7</v>
      </c>
      <c r="I167" s="2">
        <v>3.3</v>
      </c>
    </row>
    <row r="168" spans="1:9" x14ac:dyDescent="0.35">
      <c r="A168" s="1" t="s">
        <v>0</v>
      </c>
      <c r="B168" s="1" t="s">
        <v>1</v>
      </c>
      <c r="C168" s="1" t="s">
        <v>84</v>
      </c>
      <c r="D168" s="2">
        <v>2017</v>
      </c>
      <c r="E168" s="4">
        <v>3.5</v>
      </c>
      <c r="G168" s="7" t="s">
        <v>84</v>
      </c>
      <c r="H168" s="2">
        <v>9.5</v>
      </c>
      <c r="I168" s="2">
        <v>12.1</v>
      </c>
    </row>
    <row r="169" spans="1:9" x14ac:dyDescent="0.35">
      <c r="A169" s="1" t="s">
        <v>0</v>
      </c>
      <c r="B169" s="1" t="s">
        <v>1</v>
      </c>
      <c r="C169" s="1" t="s">
        <v>85</v>
      </c>
      <c r="D169" s="2">
        <v>2008</v>
      </c>
      <c r="E169" s="4">
        <v>3</v>
      </c>
      <c r="G169" s="23" t="s">
        <v>1</v>
      </c>
      <c r="H169" s="2">
        <v>2.5</v>
      </c>
      <c r="I169" s="2">
        <v>3.5</v>
      </c>
    </row>
    <row r="170" spans="1:9" x14ac:dyDescent="0.35">
      <c r="A170" s="1" t="s">
        <v>0</v>
      </c>
      <c r="B170" s="1" t="s">
        <v>1</v>
      </c>
      <c r="C170" s="1" t="s">
        <v>85</v>
      </c>
      <c r="D170" s="2">
        <v>2017</v>
      </c>
      <c r="E170" s="4">
        <v>2.2000000000000002</v>
      </c>
      <c r="G170" s="23" t="s">
        <v>101</v>
      </c>
      <c r="H170" s="2">
        <v>2.4</v>
      </c>
      <c r="I170" s="2">
        <v>3.1</v>
      </c>
    </row>
    <row r="171" spans="1:9" x14ac:dyDescent="0.35">
      <c r="A171" s="1" t="s">
        <v>0</v>
      </c>
      <c r="B171" s="1" t="s">
        <v>1</v>
      </c>
      <c r="C171" s="1" t="s">
        <v>86</v>
      </c>
      <c r="D171" s="2">
        <v>2008</v>
      </c>
      <c r="E171" s="4">
        <v>2.7</v>
      </c>
      <c r="G171" s="23" t="s">
        <v>102</v>
      </c>
      <c r="H171" s="2">
        <v>4.5999999999999996</v>
      </c>
      <c r="I171" s="2">
        <v>5.5</v>
      </c>
    </row>
    <row r="172" spans="1:9" x14ac:dyDescent="0.35">
      <c r="A172" s="1" t="s">
        <v>0</v>
      </c>
      <c r="B172" s="1" t="s">
        <v>1</v>
      </c>
      <c r="C172" s="1" t="s">
        <v>86</v>
      </c>
      <c r="D172" s="2">
        <v>2017</v>
      </c>
      <c r="E172" s="4">
        <v>3.9</v>
      </c>
      <c r="G172" s="7" t="s">
        <v>16</v>
      </c>
      <c r="H172" s="2">
        <v>13.7</v>
      </c>
      <c r="I172" s="2">
        <v>10.7</v>
      </c>
    </row>
    <row r="173" spans="1:9" x14ac:dyDescent="0.35">
      <c r="A173" s="1" t="s">
        <v>0</v>
      </c>
      <c r="B173" s="1" t="s">
        <v>1</v>
      </c>
      <c r="C173" s="1" t="s">
        <v>87</v>
      </c>
      <c r="D173" s="2">
        <v>2008</v>
      </c>
      <c r="E173" s="4">
        <v>2.2000000000000002</v>
      </c>
      <c r="G173" s="23" t="s">
        <v>1</v>
      </c>
      <c r="H173" s="2">
        <v>3.3</v>
      </c>
      <c r="I173" s="2">
        <v>2.5</v>
      </c>
    </row>
    <row r="174" spans="1:9" x14ac:dyDescent="0.35">
      <c r="A174" s="1" t="s">
        <v>0</v>
      </c>
      <c r="B174" s="1" t="s">
        <v>1</v>
      </c>
      <c r="C174" s="1" t="s">
        <v>87</v>
      </c>
      <c r="D174" s="2">
        <v>2017</v>
      </c>
      <c r="E174" s="4">
        <v>2.5</v>
      </c>
      <c r="G174" s="23" t="s">
        <v>101</v>
      </c>
      <c r="H174" s="2">
        <v>3.4</v>
      </c>
      <c r="I174" s="2">
        <v>3.5</v>
      </c>
    </row>
    <row r="175" spans="1:9" x14ac:dyDescent="0.35">
      <c r="A175" s="1" t="s">
        <v>0</v>
      </c>
      <c r="B175" s="1" t="s">
        <v>1</v>
      </c>
      <c r="C175" s="1" t="s">
        <v>88</v>
      </c>
      <c r="D175" s="2">
        <v>2008</v>
      </c>
      <c r="E175" s="4">
        <v>3</v>
      </c>
      <c r="G175" s="23" t="s">
        <v>102</v>
      </c>
      <c r="H175" s="2">
        <v>7</v>
      </c>
      <c r="I175" s="2">
        <v>4.7</v>
      </c>
    </row>
    <row r="176" spans="1:9" x14ac:dyDescent="0.35">
      <c r="A176" s="1" t="s">
        <v>0</v>
      </c>
      <c r="B176" s="1" t="s">
        <v>1</v>
      </c>
      <c r="C176" s="1" t="s">
        <v>88</v>
      </c>
      <c r="D176" s="2">
        <v>2017</v>
      </c>
      <c r="E176" s="4">
        <v>1.9</v>
      </c>
      <c r="G176" s="7" t="s">
        <v>93</v>
      </c>
      <c r="H176" s="2">
        <v>0</v>
      </c>
      <c r="I176" s="2">
        <v>10.9</v>
      </c>
    </row>
    <row r="177" spans="1:9" x14ac:dyDescent="0.35">
      <c r="A177" s="1" t="s">
        <v>0</v>
      </c>
      <c r="B177" s="1" t="s">
        <v>1</v>
      </c>
      <c r="C177" s="1" t="s">
        <v>89</v>
      </c>
      <c r="D177" s="2">
        <v>2008</v>
      </c>
      <c r="E177" s="4">
        <v>3</v>
      </c>
      <c r="G177" s="23" t="s">
        <v>1</v>
      </c>
      <c r="H177" s="2">
        <v>0</v>
      </c>
      <c r="I177" s="2">
        <v>3.6</v>
      </c>
    </row>
    <row r="178" spans="1:9" x14ac:dyDescent="0.35">
      <c r="A178" s="1" t="s">
        <v>0</v>
      </c>
      <c r="B178" s="1" t="s">
        <v>1</v>
      </c>
      <c r="C178" s="1" t="s">
        <v>89</v>
      </c>
      <c r="D178" s="2">
        <v>2017</v>
      </c>
      <c r="E178" s="4">
        <v>2.5</v>
      </c>
      <c r="G178" s="23" t="s">
        <v>101</v>
      </c>
      <c r="H178" s="2">
        <v>0</v>
      </c>
      <c r="I178" s="2">
        <v>3.1</v>
      </c>
    </row>
    <row r="179" spans="1:9" x14ac:dyDescent="0.35">
      <c r="A179" s="1" t="s">
        <v>0</v>
      </c>
      <c r="B179" s="1" t="s">
        <v>1</v>
      </c>
      <c r="C179" s="1" t="s">
        <v>90</v>
      </c>
      <c r="D179" s="2">
        <v>2008</v>
      </c>
      <c r="E179" s="4">
        <v>5</v>
      </c>
      <c r="G179" s="23" t="s">
        <v>102</v>
      </c>
      <c r="H179" s="2">
        <v>0</v>
      </c>
      <c r="I179" s="2">
        <v>4.2</v>
      </c>
    </row>
    <row r="180" spans="1:9" x14ac:dyDescent="0.35">
      <c r="A180" s="1" t="s">
        <v>0</v>
      </c>
      <c r="B180" s="1" t="s">
        <v>1</v>
      </c>
      <c r="C180" s="1" t="s">
        <v>90</v>
      </c>
      <c r="D180" s="2">
        <v>2017</v>
      </c>
      <c r="E180" s="4">
        <v>3</v>
      </c>
      <c r="G180" s="7" t="s">
        <v>40</v>
      </c>
      <c r="H180" s="2">
        <v>10.3</v>
      </c>
      <c r="I180" s="2">
        <v>9.3000000000000007</v>
      </c>
    </row>
    <row r="181" spans="1:9" x14ac:dyDescent="0.35">
      <c r="A181" s="1" t="s">
        <v>0</v>
      </c>
      <c r="B181" s="1" t="s">
        <v>1</v>
      </c>
      <c r="C181" s="1" t="s">
        <v>91</v>
      </c>
      <c r="D181" s="2">
        <v>2008</v>
      </c>
      <c r="E181" s="4">
        <v>3.9</v>
      </c>
      <c r="G181" s="23" t="s">
        <v>1</v>
      </c>
      <c r="H181" s="2">
        <v>2.9</v>
      </c>
      <c r="I181" s="2">
        <v>2.8</v>
      </c>
    </row>
    <row r="182" spans="1:9" x14ac:dyDescent="0.35">
      <c r="A182" s="1" t="s">
        <v>0</v>
      </c>
      <c r="B182" s="1" t="s">
        <v>1</v>
      </c>
      <c r="C182" s="1" t="s">
        <v>91</v>
      </c>
      <c r="D182" s="2">
        <v>2017</v>
      </c>
      <c r="E182" s="4">
        <v>2.9</v>
      </c>
      <c r="G182" s="23" t="s">
        <v>101</v>
      </c>
      <c r="H182" s="2">
        <v>3.4</v>
      </c>
      <c r="I182" s="2">
        <v>3</v>
      </c>
    </row>
    <row r="183" spans="1:9" x14ac:dyDescent="0.35">
      <c r="A183" s="1" t="s">
        <v>0</v>
      </c>
      <c r="B183" s="1" t="s">
        <v>1</v>
      </c>
      <c r="C183" s="1" t="s">
        <v>92</v>
      </c>
      <c r="D183" s="2">
        <v>2008</v>
      </c>
      <c r="E183" s="4">
        <v>2.9</v>
      </c>
      <c r="G183" s="23" t="s">
        <v>102</v>
      </c>
      <c r="H183" s="2">
        <v>4</v>
      </c>
      <c r="I183" s="2">
        <v>3.5</v>
      </c>
    </row>
    <row r="184" spans="1:9" x14ac:dyDescent="0.35">
      <c r="A184" s="1" t="s">
        <v>0</v>
      </c>
      <c r="B184" s="1" t="s">
        <v>1</v>
      </c>
      <c r="C184" s="1" t="s">
        <v>92</v>
      </c>
      <c r="D184" s="2">
        <v>2017</v>
      </c>
      <c r="E184" s="4">
        <v>2.4</v>
      </c>
      <c r="G184" s="7" t="s">
        <v>51</v>
      </c>
      <c r="H184" s="2">
        <v>11.399999999999999</v>
      </c>
      <c r="I184" s="2">
        <v>7.6999999999999993</v>
      </c>
    </row>
    <row r="185" spans="1:9" x14ac:dyDescent="0.35">
      <c r="A185" s="1" t="s">
        <v>0</v>
      </c>
      <c r="B185" s="1" t="s">
        <v>1</v>
      </c>
      <c r="C185" s="1" t="s">
        <v>93</v>
      </c>
      <c r="D185" s="2">
        <v>2008</v>
      </c>
      <c r="E185" s="4">
        <v>0</v>
      </c>
      <c r="G185" s="23" t="s">
        <v>1</v>
      </c>
      <c r="H185" s="2">
        <v>3.2</v>
      </c>
      <c r="I185" s="2">
        <v>3</v>
      </c>
    </row>
    <row r="186" spans="1:9" x14ac:dyDescent="0.35">
      <c r="A186" s="1" t="s">
        <v>0</v>
      </c>
      <c r="B186" s="1" t="s">
        <v>1</v>
      </c>
      <c r="C186" s="1" t="s">
        <v>93</v>
      </c>
      <c r="D186" s="2">
        <v>2017</v>
      </c>
      <c r="E186" s="4">
        <v>3.6</v>
      </c>
      <c r="G186" s="23" t="s">
        <v>101</v>
      </c>
      <c r="H186" s="2">
        <v>3.9</v>
      </c>
      <c r="I186" s="2">
        <v>1.8</v>
      </c>
    </row>
    <row r="187" spans="1:9" x14ac:dyDescent="0.35">
      <c r="A187" s="1" t="s">
        <v>0</v>
      </c>
      <c r="B187" s="1" t="s">
        <v>1</v>
      </c>
      <c r="C187" s="1" t="s">
        <v>94</v>
      </c>
      <c r="D187" s="2">
        <v>2008</v>
      </c>
      <c r="E187" s="4">
        <v>2.9</v>
      </c>
      <c r="G187" s="23" t="s">
        <v>102</v>
      </c>
      <c r="H187" s="2">
        <v>4.3</v>
      </c>
      <c r="I187" s="2">
        <v>2.9</v>
      </c>
    </row>
    <row r="188" spans="1:9" x14ac:dyDescent="0.35">
      <c r="A188" s="1" t="s">
        <v>0</v>
      </c>
      <c r="B188" s="1" t="s">
        <v>1</v>
      </c>
      <c r="C188" s="1" t="s">
        <v>94</v>
      </c>
      <c r="D188" s="2">
        <v>2017</v>
      </c>
      <c r="E188" s="4">
        <v>2.2000000000000002</v>
      </c>
      <c r="G188" s="7" t="s">
        <v>64</v>
      </c>
      <c r="H188" s="2">
        <v>11.3</v>
      </c>
      <c r="I188" s="2">
        <v>9</v>
      </c>
    </row>
    <row r="189" spans="1:9" x14ac:dyDescent="0.35">
      <c r="A189" s="1" t="s">
        <v>0</v>
      </c>
      <c r="B189" s="1" t="s">
        <v>1</v>
      </c>
      <c r="C189" s="1" t="s">
        <v>95</v>
      </c>
      <c r="D189" s="2">
        <v>2008</v>
      </c>
      <c r="E189" s="4">
        <v>2.8</v>
      </c>
      <c r="G189" s="23" t="s">
        <v>1</v>
      </c>
      <c r="H189" s="2">
        <v>3.1</v>
      </c>
      <c r="I189" s="2">
        <v>2.4</v>
      </c>
    </row>
    <row r="190" spans="1:9" x14ac:dyDescent="0.35">
      <c r="A190" s="1" t="s">
        <v>0</v>
      </c>
      <c r="B190" s="1" t="s">
        <v>1</v>
      </c>
      <c r="C190" s="1" t="s">
        <v>95</v>
      </c>
      <c r="D190" s="2">
        <v>2017</v>
      </c>
      <c r="E190" s="4">
        <v>3.1</v>
      </c>
      <c r="G190" s="23" t="s">
        <v>101</v>
      </c>
      <c r="H190" s="2">
        <v>3.4</v>
      </c>
      <c r="I190" s="2">
        <v>2.8</v>
      </c>
    </row>
    <row r="191" spans="1:9" x14ac:dyDescent="0.35">
      <c r="A191" s="1" t="s">
        <v>0</v>
      </c>
      <c r="B191" s="1" t="s">
        <v>1</v>
      </c>
      <c r="C191" s="1" t="s">
        <v>96</v>
      </c>
      <c r="D191" s="2">
        <v>2008</v>
      </c>
      <c r="E191" s="4">
        <v>2.6</v>
      </c>
      <c r="G191" s="23" t="s">
        <v>102</v>
      </c>
      <c r="H191" s="2">
        <v>4.8</v>
      </c>
      <c r="I191" s="2">
        <v>3.8</v>
      </c>
    </row>
    <row r="192" spans="1:9" x14ac:dyDescent="0.35">
      <c r="A192" s="1" t="s">
        <v>0</v>
      </c>
      <c r="B192" s="1" t="s">
        <v>1</v>
      </c>
      <c r="C192" s="1" t="s">
        <v>96</v>
      </c>
      <c r="D192" s="2">
        <v>2017</v>
      </c>
      <c r="E192" s="4">
        <v>1.9</v>
      </c>
      <c r="G192" s="7" t="s">
        <v>3</v>
      </c>
      <c r="H192" s="2">
        <v>9.8999999999999986</v>
      </c>
      <c r="I192" s="2">
        <v>10.199999999999999</v>
      </c>
    </row>
    <row r="193" spans="1:9" x14ac:dyDescent="0.35">
      <c r="A193" s="1" t="s">
        <v>0</v>
      </c>
      <c r="B193" s="1" t="s">
        <v>1</v>
      </c>
      <c r="C193" s="1" t="s">
        <v>97</v>
      </c>
      <c r="D193" s="2">
        <v>2008</v>
      </c>
      <c r="E193" s="4">
        <v>3.5</v>
      </c>
      <c r="G193" s="23" t="s">
        <v>1</v>
      </c>
      <c r="H193" s="2">
        <v>2.6</v>
      </c>
      <c r="I193" s="2">
        <v>3</v>
      </c>
    </row>
    <row r="194" spans="1:9" x14ac:dyDescent="0.35">
      <c r="A194" s="1" t="s">
        <v>0</v>
      </c>
      <c r="B194" s="1" t="s">
        <v>1</v>
      </c>
      <c r="C194" s="1" t="s">
        <v>97</v>
      </c>
      <c r="D194" s="2">
        <v>2017</v>
      </c>
      <c r="E194" s="4">
        <v>2.2999999999999998</v>
      </c>
      <c r="G194" s="23" t="s">
        <v>101</v>
      </c>
      <c r="H194" s="2">
        <v>3</v>
      </c>
      <c r="I194" s="2">
        <v>3.1</v>
      </c>
    </row>
    <row r="195" spans="1:9" x14ac:dyDescent="0.35">
      <c r="A195" s="1" t="s">
        <v>0</v>
      </c>
      <c r="B195" s="1" t="s">
        <v>1</v>
      </c>
      <c r="C195" s="1" t="s">
        <v>98</v>
      </c>
      <c r="D195" s="2">
        <v>2008</v>
      </c>
      <c r="E195" s="4">
        <v>2.2999999999999998</v>
      </c>
      <c r="G195" s="23" t="s">
        <v>102</v>
      </c>
      <c r="H195" s="2">
        <v>4.3</v>
      </c>
      <c r="I195" s="2">
        <v>4.0999999999999996</v>
      </c>
    </row>
    <row r="196" spans="1:9" x14ac:dyDescent="0.35">
      <c r="A196" s="1" t="s">
        <v>0</v>
      </c>
      <c r="B196" s="1" t="s">
        <v>1</v>
      </c>
      <c r="C196" s="1" t="s">
        <v>98</v>
      </c>
      <c r="D196" s="2">
        <v>2017</v>
      </c>
      <c r="E196" s="4">
        <v>3.5</v>
      </c>
      <c r="G196" s="7" t="s">
        <v>33</v>
      </c>
      <c r="H196" s="2">
        <v>11.4</v>
      </c>
      <c r="I196" s="2">
        <v>11.1</v>
      </c>
    </row>
    <row r="197" spans="1:9" x14ac:dyDescent="0.35">
      <c r="A197" s="1" t="s">
        <v>0</v>
      </c>
      <c r="B197" s="1" t="s">
        <v>1</v>
      </c>
      <c r="C197" s="1" t="s">
        <v>99</v>
      </c>
      <c r="D197" s="2">
        <v>2008</v>
      </c>
      <c r="E197" s="4">
        <v>3</v>
      </c>
      <c r="G197" s="23" t="s">
        <v>1</v>
      </c>
      <c r="H197" s="2">
        <v>2.6</v>
      </c>
      <c r="I197" s="2">
        <v>4.4000000000000004</v>
      </c>
    </row>
    <row r="198" spans="1:9" x14ac:dyDescent="0.35">
      <c r="A198" s="1" t="s">
        <v>0</v>
      </c>
      <c r="B198" s="1" t="s">
        <v>1</v>
      </c>
      <c r="C198" s="1" t="s">
        <v>99</v>
      </c>
      <c r="D198" s="2">
        <v>2017</v>
      </c>
      <c r="E198" s="4">
        <v>2.1</v>
      </c>
      <c r="G198" s="23" t="s">
        <v>101</v>
      </c>
      <c r="H198" s="2">
        <v>3.2</v>
      </c>
      <c r="I198" s="2">
        <v>2.8</v>
      </c>
    </row>
    <row r="199" spans="1:9" x14ac:dyDescent="0.35">
      <c r="A199" s="1" t="s">
        <v>0</v>
      </c>
      <c r="B199" s="1" t="s">
        <v>1</v>
      </c>
      <c r="C199" s="1" t="s">
        <v>100</v>
      </c>
      <c r="D199" s="2">
        <v>2008</v>
      </c>
      <c r="E199" s="4">
        <v>2.7</v>
      </c>
      <c r="G199" s="23" t="s">
        <v>102</v>
      </c>
      <c r="H199" s="2">
        <v>5.6</v>
      </c>
      <c r="I199" s="2">
        <v>3.9</v>
      </c>
    </row>
    <row r="200" spans="1:9" x14ac:dyDescent="0.35">
      <c r="A200" s="1" t="s">
        <v>0</v>
      </c>
      <c r="B200" s="1" t="s">
        <v>1</v>
      </c>
      <c r="C200" s="1" t="s">
        <v>100</v>
      </c>
      <c r="D200" s="2">
        <v>2017</v>
      </c>
      <c r="E200" s="4">
        <v>2.4</v>
      </c>
      <c r="G200" s="7" t="s">
        <v>52</v>
      </c>
      <c r="H200" s="2">
        <v>14.600000000000001</v>
      </c>
      <c r="I200" s="2">
        <v>6.6999999999999993</v>
      </c>
    </row>
    <row r="201" spans="1:9" x14ac:dyDescent="0.35">
      <c r="A201" s="1" t="s">
        <v>0</v>
      </c>
      <c r="B201" s="1" t="s">
        <v>101</v>
      </c>
      <c r="C201" s="1" t="s">
        <v>2</v>
      </c>
      <c r="D201" s="2">
        <v>2008</v>
      </c>
      <c r="E201" s="4">
        <v>3.7</v>
      </c>
      <c r="G201" s="23" t="s">
        <v>1</v>
      </c>
      <c r="H201" s="2">
        <v>3.7</v>
      </c>
      <c r="I201" s="2">
        <v>1.7</v>
      </c>
    </row>
    <row r="202" spans="1:9" x14ac:dyDescent="0.35">
      <c r="A202" s="1" t="s">
        <v>0</v>
      </c>
      <c r="B202" s="1" t="s">
        <v>101</v>
      </c>
      <c r="C202" s="1" t="s">
        <v>2</v>
      </c>
      <c r="D202" s="2">
        <v>2017</v>
      </c>
      <c r="E202" s="4">
        <v>3.3</v>
      </c>
      <c r="G202" s="23" t="s">
        <v>101</v>
      </c>
      <c r="H202" s="2">
        <v>4.2</v>
      </c>
      <c r="I202" s="2">
        <v>2.4</v>
      </c>
    </row>
    <row r="203" spans="1:9" x14ac:dyDescent="0.35">
      <c r="A203" s="1" t="s">
        <v>0</v>
      </c>
      <c r="B203" s="1" t="s">
        <v>101</v>
      </c>
      <c r="C203" s="1" t="s">
        <v>3</v>
      </c>
      <c r="D203" s="2">
        <v>2008</v>
      </c>
      <c r="E203" s="4">
        <v>3</v>
      </c>
      <c r="G203" s="23" t="s">
        <v>102</v>
      </c>
      <c r="H203" s="2">
        <v>6.7</v>
      </c>
      <c r="I203" s="2">
        <v>2.6</v>
      </c>
    </row>
    <row r="204" spans="1:9" x14ac:dyDescent="0.35">
      <c r="A204" s="1" t="s">
        <v>0</v>
      </c>
      <c r="B204" s="1" t="s">
        <v>101</v>
      </c>
      <c r="C204" s="1" t="s">
        <v>3</v>
      </c>
      <c r="D204" s="2">
        <v>2017</v>
      </c>
      <c r="E204" s="4">
        <v>3.1</v>
      </c>
      <c r="G204" s="7" t="s">
        <v>34</v>
      </c>
      <c r="H204" s="2">
        <v>20.200000000000003</v>
      </c>
      <c r="I204" s="2">
        <v>12.8</v>
      </c>
    </row>
    <row r="205" spans="1:9" x14ac:dyDescent="0.35">
      <c r="A205" s="1" t="s">
        <v>0</v>
      </c>
      <c r="B205" s="1" t="s">
        <v>101</v>
      </c>
      <c r="C205" s="1" t="s">
        <v>4</v>
      </c>
      <c r="D205" s="2">
        <v>2008</v>
      </c>
      <c r="E205" s="4">
        <v>3.1</v>
      </c>
      <c r="G205" s="23" t="s">
        <v>1</v>
      </c>
      <c r="H205" s="2">
        <v>4.7</v>
      </c>
      <c r="I205" s="2">
        <v>3.9</v>
      </c>
    </row>
    <row r="206" spans="1:9" x14ac:dyDescent="0.35">
      <c r="A206" s="1" t="s">
        <v>0</v>
      </c>
      <c r="B206" s="1" t="s">
        <v>101</v>
      </c>
      <c r="C206" s="1" t="s">
        <v>4</v>
      </c>
      <c r="D206" s="2">
        <v>2017</v>
      </c>
      <c r="E206" s="4">
        <v>3.2</v>
      </c>
      <c r="G206" s="23" t="s">
        <v>101</v>
      </c>
      <c r="H206" s="2">
        <v>7.1</v>
      </c>
      <c r="I206" s="2">
        <v>3.9</v>
      </c>
    </row>
    <row r="207" spans="1:9" x14ac:dyDescent="0.35">
      <c r="A207" s="1" t="s">
        <v>0</v>
      </c>
      <c r="B207" s="1" t="s">
        <v>101</v>
      </c>
      <c r="C207" s="1" t="s">
        <v>5</v>
      </c>
      <c r="D207" s="2">
        <v>2008</v>
      </c>
      <c r="E207" s="4">
        <v>0</v>
      </c>
      <c r="G207" s="23" t="s">
        <v>102</v>
      </c>
      <c r="H207" s="2">
        <v>8.4</v>
      </c>
      <c r="I207" s="2">
        <v>5</v>
      </c>
    </row>
    <row r="208" spans="1:9" x14ac:dyDescent="0.35">
      <c r="A208" s="1" t="s">
        <v>0</v>
      </c>
      <c r="B208" s="1" t="s">
        <v>101</v>
      </c>
      <c r="C208" s="1" t="s">
        <v>5</v>
      </c>
      <c r="D208" s="2">
        <v>2017</v>
      </c>
      <c r="E208" s="4">
        <v>3.9</v>
      </c>
      <c r="G208" s="7" t="s">
        <v>85</v>
      </c>
      <c r="H208" s="2">
        <v>9.6000000000000014</v>
      </c>
      <c r="I208" s="2">
        <v>8.4</v>
      </c>
    </row>
    <row r="209" spans="1:9" x14ac:dyDescent="0.35">
      <c r="A209" s="1" t="s">
        <v>0</v>
      </c>
      <c r="B209" s="1" t="s">
        <v>101</v>
      </c>
      <c r="C209" s="1" t="s">
        <v>6</v>
      </c>
      <c r="D209" s="2">
        <v>2008</v>
      </c>
      <c r="E209" s="4">
        <v>3.2</v>
      </c>
      <c r="G209" s="23" t="s">
        <v>1</v>
      </c>
      <c r="H209" s="2">
        <v>3</v>
      </c>
      <c r="I209" s="2">
        <v>2.2000000000000002</v>
      </c>
    </row>
    <row r="210" spans="1:9" x14ac:dyDescent="0.35">
      <c r="A210" s="1" t="s">
        <v>0</v>
      </c>
      <c r="B210" s="1" t="s">
        <v>101</v>
      </c>
      <c r="C210" s="1" t="s">
        <v>6</v>
      </c>
      <c r="D210" s="2">
        <v>2017</v>
      </c>
      <c r="E210" s="4">
        <v>3.7</v>
      </c>
      <c r="G210" s="23" t="s">
        <v>101</v>
      </c>
      <c r="H210" s="2">
        <v>2.9</v>
      </c>
      <c r="I210" s="2">
        <v>2.5</v>
      </c>
    </row>
    <row r="211" spans="1:9" x14ac:dyDescent="0.35">
      <c r="A211" s="1" t="s">
        <v>0</v>
      </c>
      <c r="B211" s="1" t="s">
        <v>101</v>
      </c>
      <c r="C211" s="1" t="s">
        <v>7</v>
      </c>
      <c r="D211" s="2">
        <v>2008</v>
      </c>
      <c r="E211" s="4">
        <v>3.7</v>
      </c>
      <c r="G211" s="23" t="s">
        <v>102</v>
      </c>
      <c r="H211" s="2">
        <v>3.7</v>
      </c>
      <c r="I211" s="2">
        <v>3.7</v>
      </c>
    </row>
    <row r="212" spans="1:9" x14ac:dyDescent="0.35">
      <c r="A212" s="1" t="s">
        <v>0</v>
      </c>
      <c r="B212" s="1" t="s">
        <v>101</v>
      </c>
      <c r="C212" s="1" t="s">
        <v>7</v>
      </c>
      <c r="D212" s="2">
        <v>2017</v>
      </c>
      <c r="E212" s="4">
        <v>3.2</v>
      </c>
      <c r="G212" s="7" t="s">
        <v>41</v>
      </c>
      <c r="H212" s="2">
        <v>12.3</v>
      </c>
      <c r="I212" s="2">
        <v>10.7</v>
      </c>
    </row>
    <row r="213" spans="1:9" x14ac:dyDescent="0.35">
      <c r="A213" s="1" t="s">
        <v>0</v>
      </c>
      <c r="B213" s="1" t="s">
        <v>101</v>
      </c>
      <c r="C213" s="1" t="s">
        <v>8</v>
      </c>
      <c r="D213" s="2">
        <v>2008</v>
      </c>
      <c r="E213" s="4">
        <v>3.7</v>
      </c>
      <c r="G213" s="23" t="s">
        <v>1</v>
      </c>
      <c r="H213" s="2">
        <v>3.1</v>
      </c>
      <c r="I213" s="2">
        <v>2.9</v>
      </c>
    </row>
    <row r="214" spans="1:9" x14ac:dyDescent="0.35">
      <c r="A214" s="1" t="s">
        <v>0</v>
      </c>
      <c r="B214" s="1" t="s">
        <v>101</v>
      </c>
      <c r="C214" s="1" t="s">
        <v>8</v>
      </c>
      <c r="D214" s="2">
        <v>2017</v>
      </c>
      <c r="E214" s="4">
        <v>4.2</v>
      </c>
      <c r="G214" s="23" t="s">
        <v>101</v>
      </c>
      <c r="H214" s="2">
        <v>3.8</v>
      </c>
      <c r="I214" s="2">
        <v>3.5</v>
      </c>
    </row>
    <row r="215" spans="1:9" x14ac:dyDescent="0.35">
      <c r="A215" s="1" t="s">
        <v>0</v>
      </c>
      <c r="B215" s="1" t="s">
        <v>101</v>
      </c>
      <c r="C215" s="1" t="s">
        <v>9</v>
      </c>
      <c r="D215" s="2">
        <v>2008</v>
      </c>
      <c r="E215" s="4">
        <v>4.2</v>
      </c>
      <c r="G215" s="23" t="s">
        <v>102</v>
      </c>
      <c r="H215" s="2">
        <v>5.4</v>
      </c>
      <c r="I215" s="2">
        <v>4.3</v>
      </c>
    </row>
    <row r="216" spans="1:9" x14ac:dyDescent="0.35">
      <c r="A216" s="1" t="s">
        <v>0</v>
      </c>
      <c r="B216" s="1" t="s">
        <v>101</v>
      </c>
      <c r="C216" s="1" t="s">
        <v>9</v>
      </c>
      <c r="D216" s="2">
        <v>2017</v>
      </c>
      <c r="E216" s="4">
        <v>4.2</v>
      </c>
      <c r="G216" s="7" t="s">
        <v>17</v>
      </c>
      <c r="H216" s="2">
        <v>10</v>
      </c>
      <c r="I216" s="2">
        <v>9</v>
      </c>
    </row>
    <row r="217" spans="1:9" x14ac:dyDescent="0.35">
      <c r="A217" s="1" t="s">
        <v>0</v>
      </c>
      <c r="B217" s="1" t="s">
        <v>101</v>
      </c>
      <c r="C217" s="1" t="s">
        <v>10</v>
      </c>
      <c r="D217" s="2">
        <v>2008</v>
      </c>
      <c r="E217" s="4">
        <v>4.9000000000000004</v>
      </c>
      <c r="G217" s="23" t="s">
        <v>1</v>
      </c>
      <c r="H217" s="2">
        <v>2.6</v>
      </c>
      <c r="I217" s="2">
        <v>2.8</v>
      </c>
    </row>
    <row r="218" spans="1:9" x14ac:dyDescent="0.35">
      <c r="A218" s="1" t="s">
        <v>0</v>
      </c>
      <c r="B218" s="1" t="s">
        <v>101</v>
      </c>
      <c r="C218" s="1" t="s">
        <v>10</v>
      </c>
      <c r="D218" s="2">
        <v>2017</v>
      </c>
      <c r="E218" s="4">
        <v>3.6</v>
      </c>
      <c r="G218" s="23" t="s">
        <v>101</v>
      </c>
      <c r="H218" s="2">
        <v>2.9</v>
      </c>
      <c r="I218" s="2">
        <v>2.7</v>
      </c>
    </row>
    <row r="219" spans="1:9" x14ac:dyDescent="0.35">
      <c r="A219" s="1" t="s">
        <v>0</v>
      </c>
      <c r="B219" s="1" t="s">
        <v>101</v>
      </c>
      <c r="C219" s="1" t="s">
        <v>11</v>
      </c>
      <c r="D219" s="2">
        <v>2008</v>
      </c>
      <c r="E219" s="4">
        <v>3.7</v>
      </c>
      <c r="G219" s="23" t="s">
        <v>102</v>
      </c>
      <c r="H219" s="2">
        <v>4.5</v>
      </c>
      <c r="I219" s="2">
        <v>3.5</v>
      </c>
    </row>
    <row r="220" spans="1:9" x14ac:dyDescent="0.35">
      <c r="A220" s="1" t="s">
        <v>0</v>
      </c>
      <c r="B220" s="1" t="s">
        <v>101</v>
      </c>
      <c r="C220" s="1" t="s">
        <v>11</v>
      </c>
      <c r="D220" s="2">
        <v>2017</v>
      </c>
      <c r="E220" s="4">
        <v>4.8</v>
      </c>
      <c r="G220" s="7" t="s">
        <v>94</v>
      </c>
      <c r="H220" s="2">
        <v>14</v>
      </c>
      <c r="I220" s="2">
        <v>12.1</v>
      </c>
    </row>
    <row r="221" spans="1:9" x14ac:dyDescent="0.35">
      <c r="A221" s="1" t="s">
        <v>0</v>
      </c>
      <c r="B221" s="1" t="s">
        <v>101</v>
      </c>
      <c r="C221" s="1" t="s">
        <v>12</v>
      </c>
      <c r="D221" s="2">
        <v>2008</v>
      </c>
      <c r="E221" s="4">
        <v>2.8</v>
      </c>
      <c r="G221" s="23" t="s">
        <v>1</v>
      </c>
      <c r="H221" s="2">
        <v>2.9</v>
      </c>
      <c r="I221" s="2">
        <v>2.2000000000000002</v>
      </c>
    </row>
    <row r="222" spans="1:9" x14ac:dyDescent="0.35">
      <c r="A222" s="1" t="s">
        <v>0</v>
      </c>
      <c r="B222" s="1" t="s">
        <v>101</v>
      </c>
      <c r="C222" s="1" t="s">
        <v>12</v>
      </c>
      <c r="D222" s="2">
        <v>2017</v>
      </c>
      <c r="E222" s="4">
        <v>1.9</v>
      </c>
      <c r="G222" s="23" t="s">
        <v>101</v>
      </c>
      <c r="H222" s="2">
        <v>4.4000000000000004</v>
      </c>
      <c r="I222" s="2">
        <v>6</v>
      </c>
    </row>
    <row r="223" spans="1:9" x14ac:dyDescent="0.35">
      <c r="A223" s="1" t="s">
        <v>0</v>
      </c>
      <c r="B223" s="1" t="s">
        <v>101</v>
      </c>
      <c r="C223" s="1" t="s">
        <v>13</v>
      </c>
      <c r="D223" s="2">
        <v>2008</v>
      </c>
      <c r="E223" s="4">
        <v>4</v>
      </c>
      <c r="G223" s="23" t="s">
        <v>102</v>
      </c>
      <c r="H223" s="2">
        <v>6.7</v>
      </c>
      <c r="I223" s="2">
        <v>3.9</v>
      </c>
    </row>
    <row r="224" spans="1:9" x14ac:dyDescent="0.35">
      <c r="A224" s="1" t="s">
        <v>0</v>
      </c>
      <c r="B224" s="1" t="s">
        <v>101</v>
      </c>
      <c r="C224" s="1" t="s">
        <v>13</v>
      </c>
      <c r="D224" s="2">
        <v>2017</v>
      </c>
      <c r="E224" s="4">
        <v>3.8</v>
      </c>
      <c r="G224" s="7" t="s">
        <v>95</v>
      </c>
      <c r="H224" s="2">
        <v>12.2</v>
      </c>
      <c r="I224" s="2">
        <v>12</v>
      </c>
    </row>
    <row r="225" spans="1:9" x14ac:dyDescent="0.35">
      <c r="A225" s="1" t="s">
        <v>0</v>
      </c>
      <c r="B225" s="1" t="s">
        <v>101</v>
      </c>
      <c r="C225" s="1" t="s">
        <v>14</v>
      </c>
      <c r="D225" s="2">
        <v>2008</v>
      </c>
      <c r="E225" s="4">
        <v>3.3</v>
      </c>
      <c r="G225" s="23" t="s">
        <v>1</v>
      </c>
      <c r="H225" s="2">
        <v>2.8</v>
      </c>
      <c r="I225" s="2">
        <v>3.1</v>
      </c>
    </row>
    <row r="226" spans="1:9" x14ac:dyDescent="0.35">
      <c r="A226" s="1" t="s">
        <v>0</v>
      </c>
      <c r="B226" s="1" t="s">
        <v>101</v>
      </c>
      <c r="C226" s="1" t="s">
        <v>14</v>
      </c>
      <c r="D226" s="2">
        <v>2017</v>
      </c>
      <c r="E226" s="4">
        <v>3.8</v>
      </c>
      <c r="G226" s="23" t="s">
        <v>101</v>
      </c>
      <c r="H226" s="2">
        <v>3.5</v>
      </c>
      <c r="I226" s="2">
        <v>4.4000000000000004</v>
      </c>
    </row>
    <row r="227" spans="1:9" x14ac:dyDescent="0.35">
      <c r="A227" s="1" t="s">
        <v>0</v>
      </c>
      <c r="B227" s="1" t="s">
        <v>101</v>
      </c>
      <c r="C227" s="1" t="s">
        <v>15</v>
      </c>
      <c r="D227" s="2">
        <v>2008</v>
      </c>
      <c r="E227" s="4">
        <v>4.2</v>
      </c>
      <c r="G227" s="23" t="s">
        <v>102</v>
      </c>
      <c r="H227" s="2">
        <v>5.9</v>
      </c>
      <c r="I227" s="2">
        <v>4.5</v>
      </c>
    </row>
    <row r="228" spans="1:9" x14ac:dyDescent="0.35">
      <c r="A228" s="1" t="s">
        <v>0</v>
      </c>
      <c r="B228" s="1" t="s">
        <v>101</v>
      </c>
      <c r="C228" s="1" t="s">
        <v>15</v>
      </c>
      <c r="D228" s="2">
        <v>2017</v>
      </c>
      <c r="E228" s="4">
        <v>4.3</v>
      </c>
      <c r="G228" s="7" t="s">
        <v>53</v>
      </c>
      <c r="H228" s="2">
        <v>10.9</v>
      </c>
      <c r="I228" s="2">
        <v>10.199999999999999</v>
      </c>
    </row>
    <row r="229" spans="1:9" x14ac:dyDescent="0.35">
      <c r="A229" s="1" t="s">
        <v>0</v>
      </c>
      <c r="B229" s="1" t="s">
        <v>101</v>
      </c>
      <c r="C229" s="1" t="s">
        <v>16</v>
      </c>
      <c r="D229" s="2">
        <v>2008</v>
      </c>
      <c r="E229" s="4">
        <v>3.4</v>
      </c>
      <c r="G229" s="23" t="s">
        <v>1</v>
      </c>
      <c r="H229" s="2">
        <v>3</v>
      </c>
      <c r="I229" s="2">
        <v>2.7</v>
      </c>
    </row>
    <row r="230" spans="1:9" x14ac:dyDescent="0.35">
      <c r="A230" s="1" t="s">
        <v>0</v>
      </c>
      <c r="B230" s="1" t="s">
        <v>101</v>
      </c>
      <c r="C230" s="1" t="s">
        <v>16</v>
      </c>
      <c r="D230" s="2">
        <v>2017</v>
      </c>
      <c r="E230" s="4">
        <v>3.5</v>
      </c>
      <c r="G230" s="23" t="s">
        <v>101</v>
      </c>
      <c r="H230" s="2">
        <v>3.7</v>
      </c>
      <c r="I230" s="2">
        <v>3.7</v>
      </c>
    </row>
    <row r="231" spans="1:9" x14ac:dyDescent="0.35">
      <c r="A231" s="1" t="s">
        <v>0</v>
      </c>
      <c r="B231" s="1" t="s">
        <v>101</v>
      </c>
      <c r="C231" s="1" t="s">
        <v>17</v>
      </c>
      <c r="D231" s="2">
        <v>2008</v>
      </c>
      <c r="E231" s="4">
        <v>2.9</v>
      </c>
      <c r="G231" s="23" t="s">
        <v>102</v>
      </c>
      <c r="H231" s="2">
        <v>4.2</v>
      </c>
      <c r="I231" s="2">
        <v>3.8</v>
      </c>
    </row>
    <row r="232" spans="1:9" x14ac:dyDescent="0.35">
      <c r="A232" s="1" t="s">
        <v>0</v>
      </c>
      <c r="B232" s="1" t="s">
        <v>101</v>
      </c>
      <c r="C232" s="1" t="s">
        <v>17</v>
      </c>
      <c r="D232" s="2">
        <v>2017</v>
      </c>
      <c r="E232" s="4">
        <v>2.7</v>
      </c>
      <c r="G232" s="7" t="s">
        <v>96</v>
      </c>
      <c r="H232" s="2">
        <v>10.4</v>
      </c>
      <c r="I232" s="2">
        <v>6.1999999999999993</v>
      </c>
    </row>
    <row r="233" spans="1:9" x14ac:dyDescent="0.35">
      <c r="A233" s="1" t="s">
        <v>0</v>
      </c>
      <c r="B233" s="1" t="s">
        <v>101</v>
      </c>
      <c r="C233" s="1" t="s">
        <v>18</v>
      </c>
      <c r="D233" s="2">
        <v>2008</v>
      </c>
      <c r="E233" s="4">
        <v>4.7</v>
      </c>
      <c r="G233" s="23" t="s">
        <v>1</v>
      </c>
      <c r="H233" s="2">
        <v>2.6</v>
      </c>
      <c r="I233" s="2">
        <v>1.9</v>
      </c>
    </row>
    <row r="234" spans="1:9" x14ac:dyDescent="0.35">
      <c r="A234" s="1" t="s">
        <v>0</v>
      </c>
      <c r="B234" s="1" t="s">
        <v>101</v>
      </c>
      <c r="C234" s="1" t="s">
        <v>18</v>
      </c>
      <c r="D234" s="2">
        <v>2017</v>
      </c>
      <c r="E234" s="4">
        <v>3.9</v>
      </c>
      <c r="G234" s="23" t="s">
        <v>101</v>
      </c>
      <c r="H234" s="2">
        <v>3.1</v>
      </c>
      <c r="I234" s="2">
        <v>1.9</v>
      </c>
    </row>
    <row r="235" spans="1:9" x14ac:dyDescent="0.35">
      <c r="A235" s="1" t="s">
        <v>0</v>
      </c>
      <c r="B235" s="1" t="s">
        <v>101</v>
      </c>
      <c r="C235" s="1" t="s">
        <v>19</v>
      </c>
      <c r="D235" s="2">
        <v>2008</v>
      </c>
      <c r="E235" s="4">
        <v>5.3</v>
      </c>
      <c r="G235" s="23" t="s">
        <v>102</v>
      </c>
      <c r="H235" s="2">
        <v>4.7</v>
      </c>
      <c r="I235" s="2">
        <v>2.4</v>
      </c>
    </row>
    <row r="236" spans="1:9" x14ac:dyDescent="0.35">
      <c r="A236" s="1" t="s">
        <v>0</v>
      </c>
      <c r="B236" s="1" t="s">
        <v>101</v>
      </c>
      <c r="C236" s="1" t="s">
        <v>19</v>
      </c>
      <c r="D236" s="2">
        <v>2017</v>
      </c>
      <c r="E236" s="4">
        <v>4.5999999999999996</v>
      </c>
      <c r="G236" s="7" t="s">
        <v>74</v>
      </c>
      <c r="H236" s="2">
        <v>14.3</v>
      </c>
      <c r="I236" s="2">
        <v>9.1</v>
      </c>
    </row>
    <row r="237" spans="1:9" x14ac:dyDescent="0.35">
      <c r="A237" s="1" t="s">
        <v>0</v>
      </c>
      <c r="B237" s="1" t="s">
        <v>101</v>
      </c>
      <c r="C237" s="1" t="s">
        <v>20</v>
      </c>
      <c r="D237" s="2">
        <v>2008</v>
      </c>
      <c r="E237" s="4">
        <v>4.5999999999999996</v>
      </c>
      <c r="G237" s="23" t="s">
        <v>1</v>
      </c>
      <c r="H237" s="2">
        <v>3.9</v>
      </c>
      <c r="I237" s="2">
        <v>2.6</v>
      </c>
    </row>
    <row r="238" spans="1:9" x14ac:dyDescent="0.35">
      <c r="A238" s="1" t="s">
        <v>0</v>
      </c>
      <c r="B238" s="1" t="s">
        <v>101</v>
      </c>
      <c r="C238" s="1" t="s">
        <v>20</v>
      </c>
      <c r="D238" s="2">
        <v>2017</v>
      </c>
      <c r="E238" s="4">
        <v>3.4</v>
      </c>
      <c r="G238" s="23" t="s">
        <v>101</v>
      </c>
      <c r="H238" s="2">
        <v>4.0999999999999996</v>
      </c>
      <c r="I238" s="2">
        <v>2.5</v>
      </c>
    </row>
    <row r="239" spans="1:9" x14ac:dyDescent="0.35">
      <c r="A239" s="1" t="s">
        <v>0</v>
      </c>
      <c r="B239" s="1" t="s">
        <v>101</v>
      </c>
      <c r="C239" s="1" t="s">
        <v>21</v>
      </c>
      <c r="D239" s="2">
        <v>2008</v>
      </c>
      <c r="E239" s="4">
        <v>3</v>
      </c>
      <c r="G239" s="23" t="s">
        <v>102</v>
      </c>
      <c r="H239" s="2">
        <v>6.3</v>
      </c>
      <c r="I239" s="2">
        <v>4</v>
      </c>
    </row>
    <row r="240" spans="1:9" x14ac:dyDescent="0.35">
      <c r="A240" s="1" t="s">
        <v>0</v>
      </c>
      <c r="B240" s="1" t="s">
        <v>101</v>
      </c>
      <c r="C240" s="1" t="s">
        <v>21</v>
      </c>
      <c r="D240" s="2">
        <v>2017</v>
      </c>
      <c r="E240" s="4">
        <v>4.0999999999999996</v>
      </c>
      <c r="G240" s="7" t="s">
        <v>54</v>
      </c>
      <c r="H240" s="2">
        <v>18</v>
      </c>
      <c r="I240" s="2">
        <v>11.3</v>
      </c>
    </row>
    <row r="241" spans="1:9" x14ac:dyDescent="0.35">
      <c r="A241" s="1" t="s">
        <v>0</v>
      </c>
      <c r="B241" s="1" t="s">
        <v>101</v>
      </c>
      <c r="C241" s="1" t="s">
        <v>22</v>
      </c>
      <c r="D241" s="2">
        <v>2008</v>
      </c>
      <c r="E241" s="4">
        <v>2.9</v>
      </c>
      <c r="G241" s="23" t="s">
        <v>1</v>
      </c>
      <c r="H241" s="2">
        <v>4.8</v>
      </c>
      <c r="I241" s="2">
        <v>3</v>
      </c>
    </row>
    <row r="242" spans="1:9" x14ac:dyDescent="0.35">
      <c r="A242" s="1" t="s">
        <v>0</v>
      </c>
      <c r="B242" s="1" t="s">
        <v>101</v>
      </c>
      <c r="C242" s="1" t="s">
        <v>22</v>
      </c>
      <c r="D242" s="2">
        <v>2017</v>
      </c>
      <c r="E242" s="4">
        <v>3</v>
      </c>
      <c r="G242" s="23" t="s">
        <v>101</v>
      </c>
      <c r="H242" s="2">
        <v>5.8</v>
      </c>
      <c r="I242" s="2">
        <v>3.6</v>
      </c>
    </row>
    <row r="243" spans="1:9" x14ac:dyDescent="0.35">
      <c r="A243" s="1" t="s">
        <v>0</v>
      </c>
      <c r="B243" s="1" t="s">
        <v>101</v>
      </c>
      <c r="C243" s="1" t="s">
        <v>23</v>
      </c>
      <c r="D243" s="2">
        <v>2008</v>
      </c>
      <c r="E243" s="4">
        <v>3.9</v>
      </c>
      <c r="G243" s="23" t="s">
        <v>102</v>
      </c>
      <c r="H243" s="2">
        <v>7.4</v>
      </c>
      <c r="I243" s="2">
        <v>4.7</v>
      </c>
    </row>
    <row r="244" spans="1:9" x14ac:dyDescent="0.35">
      <c r="A244" s="1" t="s">
        <v>0</v>
      </c>
      <c r="B244" s="1" t="s">
        <v>101</v>
      </c>
      <c r="C244" s="1" t="s">
        <v>23</v>
      </c>
      <c r="D244" s="2">
        <v>2017</v>
      </c>
      <c r="E244" s="4">
        <v>3.4</v>
      </c>
      <c r="G244" s="7" t="s">
        <v>55</v>
      </c>
      <c r="H244" s="2">
        <v>13.8</v>
      </c>
      <c r="I244" s="2">
        <v>12.8</v>
      </c>
    </row>
    <row r="245" spans="1:9" x14ac:dyDescent="0.35">
      <c r="A245" s="1" t="s">
        <v>0</v>
      </c>
      <c r="B245" s="1" t="s">
        <v>101</v>
      </c>
      <c r="C245" s="1" t="s">
        <v>24</v>
      </c>
      <c r="D245" s="2">
        <v>2008</v>
      </c>
      <c r="E245" s="4">
        <v>2.8</v>
      </c>
      <c r="G245" s="23" t="s">
        <v>1</v>
      </c>
      <c r="H245" s="2">
        <v>3.7</v>
      </c>
      <c r="I245" s="2">
        <v>3.4</v>
      </c>
    </row>
    <row r="246" spans="1:9" x14ac:dyDescent="0.35">
      <c r="A246" s="1" t="s">
        <v>0</v>
      </c>
      <c r="B246" s="1" t="s">
        <v>101</v>
      </c>
      <c r="C246" s="1" t="s">
        <v>24</v>
      </c>
      <c r="D246" s="2">
        <v>2017</v>
      </c>
      <c r="E246" s="4">
        <v>3</v>
      </c>
      <c r="G246" s="23" t="s">
        <v>101</v>
      </c>
      <c r="H246" s="2">
        <v>4.7</v>
      </c>
      <c r="I246" s="2">
        <v>4.5</v>
      </c>
    </row>
    <row r="247" spans="1:9" x14ac:dyDescent="0.35">
      <c r="A247" s="1" t="s">
        <v>0</v>
      </c>
      <c r="B247" s="1" t="s">
        <v>101</v>
      </c>
      <c r="C247" s="1" t="s">
        <v>25</v>
      </c>
      <c r="D247" s="2">
        <v>2008</v>
      </c>
      <c r="E247" s="4">
        <v>0</v>
      </c>
      <c r="G247" s="23" t="s">
        <v>102</v>
      </c>
      <c r="H247" s="2">
        <v>5.4</v>
      </c>
      <c r="I247" s="2">
        <v>4.9000000000000004</v>
      </c>
    </row>
    <row r="248" spans="1:9" x14ac:dyDescent="0.35">
      <c r="A248" s="1" t="s">
        <v>0</v>
      </c>
      <c r="B248" s="1" t="s">
        <v>101</v>
      </c>
      <c r="C248" s="1" t="s">
        <v>25</v>
      </c>
      <c r="D248" s="2">
        <v>2017</v>
      </c>
      <c r="E248" s="4">
        <v>2.9</v>
      </c>
      <c r="G248" s="7" t="s">
        <v>42</v>
      </c>
      <c r="H248" s="2">
        <v>13.3</v>
      </c>
      <c r="I248" s="2">
        <v>9.1999999999999993</v>
      </c>
    </row>
    <row r="249" spans="1:9" x14ac:dyDescent="0.35">
      <c r="A249" s="1" t="s">
        <v>0</v>
      </c>
      <c r="B249" s="1" t="s">
        <v>101</v>
      </c>
      <c r="C249" s="1" t="s">
        <v>26</v>
      </c>
      <c r="D249" s="2">
        <v>2008</v>
      </c>
      <c r="E249" s="4">
        <v>3.9</v>
      </c>
      <c r="G249" s="23" t="s">
        <v>1</v>
      </c>
      <c r="H249" s="2">
        <v>3.7</v>
      </c>
      <c r="I249" s="2">
        <v>2.5</v>
      </c>
    </row>
    <row r="250" spans="1:9" x14ac:dyDescent="0.35">
      <c r="A250" s="1" t="s">
        <v>0</v>
      </c>
      <c r="B250" s="1" t="s">
        <v>101</v>
      </c>
      <c r="C250" s="1" t="s">
        <v>26</v>
      </c>
      <c r="D250" s="2">
        <v>2017</v>
      </c>
      <c r="E250" s="4">
        <v>4.4000000000000004</v>
      </c>
      <c r="G250" s="23" t="s">
        <v>101</v>
      </c>
      <c r="H250" s="2">
        <v>4.2</v>
      </c>
      <c r="I250" s="2">
        <v>3</v>
      </c>
    </row>
    <row r="251" spans="1:9" x14ac:dyDescent="0.35">
      <c r="A251" s="1" t="s">
        <v>0</v>
      </c>
      <c r="B251" s="1" t="s">
        <v>101</v>
      </c>
      <c r="C251" s="1" t="s">
        <v>27</v>
      </c>
      <c r="D251" s="2">
        <v>2008</v>
      </c>
      <c r="E251" s="4">
        <v>4.4000000000000004</v>
      </c>
      <c r="G251" s="23" t="s">
        <v>102</v>
      </c>
      <c r="H251" s="2">
        <v>5.4</v>
      </c>
      <c r="I251" s="2">
        <v>3.7</v>
      </c>
    </row>
    <row r="252" spans="1:9" x14ac:dyDescent="0.35">
      <c r="A252" s="1" t="s">
        <v>0</v>
      </c>
      <c r="B252" s="1" t="s">
        <v>101</v>
      </c>
      <c r="C252" s="1" t="s">
        <v>27</v>
      </c>
      <c r="D252" s="2">
        <v>2017</v>
      </c>
      <c r="E252" s="4">
        <v>4.5999999999999996</v>
      </c>
      <c r="G252" s="7" t="s">
        <v>75</v>
      </c>
      <c r="H252" s="2">
        <v>10.1</v>
      </c>
      <c r="I252" s="2">
        <v>12.7</v>
      </c>
    </row>
    <row r="253" spans="1:9" x14ac:dyDescent="0.35">
      <c r="A253" s="1" t="s">
        <v>0</v>
      </c>
      <c r="B253" s="1" t="s">
        <v>101</v>
      </c>
      <c r="C253" s="1" t="s">
        <v>28</v>
      </c>
      <c r="D253" s="2">
        <v>2008</v>
      </c>
      <c r="E253" s="4">
        <v>2.2000000000000002</v>
      </c>
      <c r="G253" s="23" t="s">
        <v>1</v>
      </c>
      <c r="H253" s="2">
        <v>2.9</v>
      </c>
      <c r="I253" s="2">
        <v>3.3</v>
      </c>
    </row>
    <row r="254" spans="1:9" x14ac:dyDescent="0.35">
      <c r="A254" s="1" t="s">
        <v>0</v>
      </c>
      <c r="B254" s="1" t="s">
        <v>101</v>
      </c>
      <c r="C254" s="1" t="s">
        <v>28</v>
      </c>
      <c r="D254" s="2">
        <v>2017</v>
      </c>
      <c r="E254" s="4">
        <v>2.7</v>
      </c>
      <c r="G254" s="23" t="s">
        <v>101</v>
      </c>
      <c r="H254" s="2">
        <v>3.1</v>
      </c>
      <c r="I254" s="2">
        <v>4.3</v>
      </c>
    </row>
    <row r="255" spans="1:9" x14ac:dyDescent="0.35">
      <c r="A255" s="1" t="s">
        <v>0</v>
      </c>
      <c r="B255" s="1" t="s">
        <v>101</v>
      </c>
      <c r="C255" s="1" t="s">
        <v>29</v>
      </c>
      <c r="D255" s="2">
        <v>2008</v>
      </c>
      <c r="E255" s="4">
        <v>4</v>
      </c>
      <c r="G255" s="23" t="s">
        <v>102</v>
      </c>
      <c r="H255" s="2">
        <v>4.0999999999999996</v>
      </c>
      <c r="I255" s="2">
        <v>5.0999999999999996</v>
      </c>
    </row>
    <row r="256" spans="1:9" x14ac:dyDescent="0.35">
      <c r="A256" s="1" t="s">
        <v>0</v>
      </c>
      <c r="B256" s="1" t="s">
        <v>101</v>
      </c>
      <c r="C256" s="1" t="s">
        <v>29</v>
      </c>
      <c r="D256" s="2">
        <v>2017</v>
      </c>
      <c r="E256" s="4">
        <v>3</v>
      </c>
      <c r="G256" s="7" t="s">
        <v>56</v>
      </c>
      <c r="H256" s="2">
        <v>10.7</v>
      </c>
      <c r="I256" s="2">
        <v>8</v>
      </c>
    </row>
    <row r="257" spans="1:9" x14ac:dyDescent="0.35">
      <c r="A257" s="1" t="s">
        <v>0</v>
      </c>
      <c r="B257" s="1" t="s">
        <v>101</v>
      </c>
      <c r="C257" s="1" t="s">
        <v>30</v>
      </c>
      <c r="D257" s="2">
        <v>2008</v>
      </c>
      <c r="E257" s="4">
        <v>3.7</v>
      </c>
      <c r="G257" s="23" t="s">
        <v>1</v>
      </c>
      <c r="H257" s="2">
        <v>2.7</v>
      </c>
      <c r="I257" s="2">
        <v>2.5</v>
      </c>
    </row>
    <row r="258" spans="1:9" x14ac:dyDescent="0.35">
      <c r="A258" s="1" t="s">
        <v>0</v>
      </c>
      <c r="B258" s="1" t="s">
        <v>101</v>
      </c>
      <c r="C258" s="1" t="s">
        <v>30</v>
      </c>
      <c r="D258" s="2">
        <v>2017</v>
      </c>
      <c r="E258" s="4">
        <v>4</v>
      </c>
      <c r="G258" s="23" t="s">
        <v>101</v>
      </c>
      <c r="H258" s="2">
        <v>3.2</v>
      </c>
      <c r="I258" s="2">
        <v>2.5</v>
      </c>
    </row>
    <row r="259" spans="1:9" x14ac:dyDescent="0.35">
      <c r="A259" s="1" t="s">
        <v>0</v>
      </c>
      <c r="B259" s="1" t="s">
        <v>101</v>
      </c>
      <c r="C259" s="1" t="s">
        <v>31</v>
      </c>
      <c r="D259" s="2">
        <v>2008</v>
      </c>
      <c r="E259" s="4">
        <v>4</v>
      </c>
      <c r="G259" s="23" t="s">
        <v>102</v>
      </c>
      <c r="H259" s="2">
        <v>4.8</v>
      </c>
      <c r="I259" s="2">
        <v>3</v>
      </c>
    </row>
    <row r="260" spans="1:9" x14ac:dyDescent="0.35">
      <c r="A260" s="1" t="s">
        <v>0</v>
      </c>
      <c r="B260" s="1" t="s">
        <v>101</v>
      </c>
      <c r="C260" s="1" t="s">
        <v>31</v>
      </c>
      <c r="D260" s="2">
        <v>2017</v>
      </c>
      <c r="E260" s="4">
        <v>3.3</v>
      </c>
      <c r="G260" s="7" t="s">
        <v>43</v>
      </c>
      <c r="H260" s="2">
        <v>12.1</v>
      </c>
      <c r="I260" s="2">
        <v>9.6000000000000014</v>
      </c>
    </row>
    <row r="261" spans="1:9" x14ac:dyDescent="0.35">
      <c r="A261" s="1" t="s">
        <v>0</v>
      </c>
      <c r="B261" s="1" t="s">
        <v>101</v>
      </c>
      <c r="C261" s="1" t="s">
        <v>32</v>
      </c>
      <c r="D261" s="2">
        <v>2008</v>
      </c>
      <c r="E261" s="4">
        <v>5.7</v>
      </c>
      <c r="G261" s="23" t="s">
        <v>1</v>
      </c>
      <c r="H261" s="2">
        <v>2.9</v>
      </c>
      <c r="I261" s="2">
        <v>2.6</v>
      </c>
    </row>
    <row r="262" spans="1:9" x14ac:dyDescent="0.35">
      <c r="A262" s="1" t="s">
        <v>0</v>
      </c>
      <c r="B262" s="1" t="s">
        <v>101</v>
      </c>
      <c r="C262" s="1" t="s">
        <v>32</v>
      </c>
      <c r="D262" s="2">
        <v>2017</v>
      </c>
      <c r="E262" s="4">
        <v>4.9000000000000004</v>
      </c>
      <c r="G262" s="23" t="s">
        <v>101</v>
      </c>
      <c r="H262" s="2">
        <v>3.2</v>
      </c>
      <c r="I262" s="2">
        <v>2.7</v>
      </c>
    </row>
    <row r="263" spans="1:9" x14ac:dyDescent="0.35">
      <c r="A263" s="1" t="s">
        <v>0</v>
      </c>
      <c r="B263" s="1" t="s">
        <v>101</v>
      </c>
      <c r="C263" s="1" t="s">
        <v>33</v>
      </c>
      <c r="D263" s="2">
        <v>2008</v>
      </c>
      <c r="E263" s="4">
        <v>3.2</v>
      </c>
      <c r="G263" s="23" t="s">
        <v>102</v>
      </c>
      <c r="H263" s="2">
        <v>6</v>
      </c>
      <c r="I263" s="2">
        <v>4.3</v>
      </c>
    </row>
    <row r="264" spans="1:9" x14ac:dyDescent="0.35">
      <c r="A264" s="1" t="s">
        <v>0</v>
      </c>
      <c r="B264" s="1" t="s">
        <v>101</v>
      </c>
      <c r="C264" s="1" t="s">
        <v>33</v>
      </c>
      <c r="D264" s="2">
        <v>2017</v>
      </c>
      <c r="E264" s="4">
        <v>2.8</v>
      </c>
      <c r="G264" s="7" t="s">
        <v>76</v>
      </c>
      <c r="H264" s="2">
        <v>0</v>
      </c>
      <c r="I264" s="2">
        <v>11.3</v>
      </c>
    </row>
    <row r="265" spans="1:9" x14ac:dyDescent="0.35">
      <c r="A265" s="1" t="s">
        <v>0</v>
      </c>
      <c r="B265" s="1" t="s">
        <v>101</v>
      </c>
      <c r="C265" s="1" t="s">
        <v>34</v>
      </c>
      <c r="D265" s="2">
        <v>2008</v>
      </c>
      <c r="E265" s="4">
        <v>7.1</v>
      </c>
      <c r="G265" s="23" t="s">
        <v>1</v>
      </c>
      <c r="H265" s="2">
        <v>0</v>
      </c>
      <c r="I265" s="2">
        <v>3.3</v>
      </c>
    </row>
    <row r="266" spans="1:9" x14ac:dyDescent="0.35">
      <c r="A266" s="1" t="s">
        <v>0</v>
      </c>
      <c r="B266" s="1" t="s">
        <v>101</v>
      </c>
      <c r="C266" s="1" t="s">
        <v>34</v>
      </c>
      <c r="D266" s="2">
        <v>2017</v>
      </c>
      <c r="E266" s="4">
        <v>3.9</v>
      </c>
      <c r="G266" s="23" t="s">
        <v>101</v>
      </c>
      <c r="H266" s="2">
        <v>0</v>
      </c>
      <c r="I266" s="2">
        <v>3.7</v>
      </c>
    </row>
    <row r="267" spans="1:9" x14ac:dyDescent="0.35">
      <c r="A267" s="1" t="s">
        <v>0</v>
      </c>
      <c r="B267" s="1" t="s">
        <v>101</v>
      </c>
      <c r="C267" s="1" t="s">
        <v>35</v>
      </c>
      <c r="D267" s="2">
        <v>2008</v>
      </c>
      <c r="E267" s="4">
        <v>3.4</v>
      </c>
      <c r="G267" s="23" t="s">
        <v>102</v>
      </c>
      <c r="H267" s="2">
        <v>0</v>
      </c>
      <c r="I267" s="2">
        <v>4.3</v>
      </c>
    </row>
    <row r="268" spans="1:9" x14ac:dyDescent="0.35">
      <c r="A268" s="1" t="s">
        <v>0</v>
      </c>
      <c r="B268" s="1" t="s">
        <v>101</v>
      </c>
      <c r="C268" s="1" t="s">
        <v>35</v>
      </c>
      <c r="D268" s="2">
        <v>2017</v>
      </c>
      <c r="E268" s="4">
        <v>3.5</v>
      </c>
      <c r="G268" s="7" t="s">
        <v>97</v>
      </c>
      <c r="H268" s="2">
        <v>13.6</v>
      </c>
      <c r="I268" s="2">
        <v>8.8000000000000007</v>
      </c>
    </row>
    <row r="269" spans="1:9" x14ac:dyDescent="0.35">
      <c r="A269" s="1" t="s">
        <v>0</v>
      </c>
      <c r="B269" s="1" t="s">
        <v>101</v>
      </c>
      <c r="C269" s="1" t="s">
        <v>36</v>
      </c>
      <c r="D269" s="2">
        <v>2008</v>
      </c>
      <c r="E269" s="4">
        <v>3.9</v>
      </c>
      <c r="G269" s="23" t="s">
        <v>1</v>
      </c>
      <c r="H269" s="2">
        <v>3.5</v>
      </c>
      <c r="I269" s="2">
        <v>2.2999999999999998</v>
      </c>
    </row>
    <row r="270" spans="1:9" x14ac:dyDescent="0.35">
      <c r="A270" s="1" t="s">
        <v>0</v>
      </c>
      <c r="B270" s="1" t="s">
        <v>101</v>
      </c>
      <c r="C270" s="1" t="s">
        <v>36</v>
      </c>
      <c r="D270" s="2">
        <v>2017</v>
      </c>
      <c r="E270" s="4">
        <v>3.8</v>
      </c>
      <c r="G270" s="23" t="s">
        <v>101</v>
      </c>
      <c r="H270" s="2">
        <v>4</v>
      </c>
      <c r="I270" s="2">
        <v>2.6</v>
      </c>
    </row>
    <row r="271" spans="1:9" x14ac:dyDescent="0.35">
      <c r="A271" s="1" t="s">
        <v>0</v>
      </c>
      <c r="B271" s="1" t="s">
        <v>101</v>
      </c>
      <c r="C271" s="1" t="s">
        <v>37</v>
      </c>
      <c r="D271" s="2">
        <v>2008</v>
      </c>
      <c r="E271" s="4">
        <v>4.4000000000000004</v>
      </c>
      <c r="G271" s="23" t="s">
        <v>102</v>
      </c>
      <c r="H271" s="2">
        <v>6.1</v>
      </c>
      <c r="I271" s="2">
        <v>3.9</v>
      </c>
    </row>
    <row r="272" spans="1:9" x14ac:dyDescent="0.35">
      <c r="A272" s="1" t="s">
        <v>0</v>
      </c>
      <c r="B272" s="1" t="s">
        <v>101</v>
      </c>
      <c r="C272" s="1" t="s">
        <v>37</v>
      </c>
      <c r="D272" s="2">
        <v>2017</v>
      </c>
      <c r="E272" s="4">
        <v>3.2</v>
      </c>
      <c r="G272" s="7" t="s">
        <v>86</v>
      </c>
      <c r="H272" s="2">
        <v>11.600000000000001</v>
      </c>
      <c r="I272" s="2">
        <v>13.7</v>
      </c>
    </row>
    <row r="273" spans="1:9" x14ac:dyDescent="0.35">
      <c r="A273" s="1" t="s">
        <v>0</v>
      </c>
      <c r="B273" s="1" t="s">
        <v>101</v>
      </c>
      <c r="C273" s="1" t="s">
        <v>38</v>
      </c>
      <c r="D273" s="2">
        <v>2008</v>
      </c>
      <c r="E273" s="4">
        <v>3.9</v>
      </c>
      <c r="G273" s="23" t="s">
        <v>1</v>
      </c>
      <c r="H273" s="2">
        <v>2.7</v>
      </c>
      <c r="I273" s="2">
        <v>3.9</v>
      </c>
    </row>
    <row r="274" spans="1:9" x14ac:dyDescent="0.35">
      <c r="A274" s="1" t="s">
        <v>0</v>
      </c>
      <c r="B274" s="1" t="s">
        <v>101</v>
      </c>
      <c r="C274" s="1" t="s">
        <v>38</v>
      </c>
      <c r="D274" s="2">
        <v>2017</v>
      </c>
      <c r="E274" s="4">
        <v>4</v>
      </c>
      <c r="G274" s="23" t="s">
        <v>101</v>
      </c>
      <c r="H274" s="2">
        <v>3.6</v>
      </c>
      <c r="I274" s="2">
        <v>4.5</v>
      </c>
    </row>
    <row r="275" spans="1:9" x14ac:dyDescent="0.35">
      <c r="A275" s="1" t="s">
        <v>0</v>
      </c>
      <c r="B275" s="1" t="s">
        <v>101</v>
      </c>
      <c r="C275" s="1" t="s">
        <v>39</v>
      </c>
      <c r="D275" s="2">
        <v>2008</v>
      </c>
      <c r="E275" s="4">
        <v>6.7</v>
      </c>
      <c r="G275" s="23" t="s">
        <v>102</v>
      </c>
      <c r="H275" s="2">
        <v>5.3</v>
      </c>
      <c r="I275" s="2">
        <v>5.3</v>
      </c>
    </row>
    <row r="276" spans="1:9" x14ac:dyDescent="0.35">
      <c r="A276" s="1" t="s">
        <v>0</v>
      </c>
      <c r="B276" s="1" t="s">
        <v>101</v>
      </c>
      <c r="C276" s="1" t="s">
        <v>39</v>
      </c>
      <c r="D276" s="2">
        <v>2017</v>
      </c>
      <c r="E276" s="4">
        <v>4.4000000000000004</v>
      </c>
      <c r="G276" s="7" t="s">
        <v>44</v>
      </c>
      <c r="H276" s="2">
        <v>10.6</v>
      </c>
      <c r="I276" s="2">
        <v>9.1</v>
      </c>
    </row>
    <row r="277" spans="1:9" x14ac:dyDescent="0.35">
      <c r="A277" s="1" t="s">
        <v>0</v>
      </c>
      <c r="B277" s="1" t="s">
        <v>101</v>
      </c>
      <c r="C277" s="1" t="s">
        <v>40</v>
      </c>
      <c r="D277" s="2">
        <v>2008</v>
      </c>
      <c r="E277" s="4">
        <v>3.4</v>
      </c>
      <c r="G277" s="23" t="s">
        <v>1</v>
      </c>
      <c r="H277" s="2">
        <v>2.7</v>
      </c>
      <c r="I277" s="2">
        <v>3.1</v>
      </c>
    </row>
    <row r="278" spans="1:9" x14ac:dyDescent="0.35">
      <c r="A278" s="1" t="s">
        <v>0</v>
      </c>
      <c r="B278" s="1" t="s">
        <v>101</v>
      </c>
      <c r="C278" s="1" t="s">
        <v>40</v>
      </c>
      <c r="D278" s="2">
        <v>2017</v>
      </c>
      <c r="E278" s="4">
        <v>3</v>
      </c>
      <c r="G278" s="23" t="s">
        <v>101</v>
      </c>
      <c r="H278" s="2">
        <v>3.3</v>
      </c>
      <c r="I278" s="2">
        <v>2.5</v>
      </c>
    </row>
    <row r="279" spans="1:9" x14ac:dyDescent="0.35">
      <c r="A279" s="1" t="s">
        <v>0</v>
      </c>
      <c r="B279" s="1" t="s">
        <v>101</v>
      </c>
      <c r="C279" s="1" t="s">
        <v>41</v>
      </c>
      <c r="D279" s="2">
        <v>2008</v>
      </c>
      <c r="E279" s="4">
        <v>3.8</v>
      </c>
      <c r="G279" s="23" t="s">
        <v>102</v>
      </c>
      <c r="H279" s="2">
        <v>4.5999999999999996</v>
      </c>
      <c r="I279" s="2">
        <v>3.5</v>
      </c>
    </row>
    <row r="280" spans="1:9" x14ac:dyDescent="0.35">
      <c r="A280" s="1" t="s">
        <v>0</v>
      </c>
      <c r="B280" s="1" t="s">
        <v>101</v>
      </c>
      <c r="C280" s="1" t="s">
        <v>41</v>
      </c>
      <c r="D280" s="2">
        <v>2017</v>
      </c>
      <c r="E280" s="4">
        <v>3.5</v>
      </c>
      <c r="G280" s="7" t="s">
        <v>35</v>
      </c>
      <c r="H280" s="2">
        <v>12.7</v>
      </c>
      <c r="I280" s="2">
        <v>11.5</v>
      </c>
    </row>
    <row r="281" spans="1:9" x14ac:dyDescent="0.35">
      <c r="A281" s="1" t="s">
        <v>0</v>
      </c>
      <c r="B281" s="1" t="s">
        <v>101</v>
      </c>
      <c r="C281" s="1" t="s">
        <v>42</v>
      </c>
      <c r="D281" s="2">
        <v>2008</v>
      </c>
      <c r="E281" s="4">
        <v>4.2</v>
      </c>
      <c r="G281" s="23" t="s">
        <v>1</v>
      </c>
      <c r="H281" s="2">
        <v>3.6</v>
      </c>
      <c r="I281" s="2">
        <v>3.3</v>
      </c>
    </row>
    <row r="282" spans="1:9" x14ac:dyDescent="0.35">
      <c r="A282" s="1" t="s">
        <v>0</v>
      </c>
      <c r="B282" s="1" t="s">
        <v>101</v>
      </c>
      <c r="C282" s="1" t="s">
        <v>42</v>
      </c>
      <c r="D282" s="2">
        <v>2017</v>
      </c>
      <c r="E282" s="4">
        <v>3</v>
      </c>
      <c r="G282" s="23" t="s">
        <v>101</v>
      </c>
      <c r="H282" s="2">
        <v>3.4</v>
      </c>
      <c r="I282" s="2">
        <v>3.5</v>
      </c>
    </row>
    <row r="283" spans="1:9" x14ac:dyDescent="0.35">
      <c r="A283" s="1" t="s">
        <v>0</v>
      </c>
      <c r="B283" s="1" t="s">
        <v>101</v>
      </c>
      <c r="C283" s="1" t="s">
        <v>43</v>
      </c>
      <c r="D283" s="2">
        <v>2008</v>
      </c>
      <c r="E283" s="4">
        <v>3.2</v>
      </c>
      <c r="G283" s="23" t="s">
        <v>102</v>
      </c>
      <c r="H283" s="2">
        <v>5.7</v>
      </c>
      <c r="I283" s="2">
        <v>4.7</v>
      </c>
    </row>
    <row r="284" spans="1:9" x14ac:dyDescent="0.35">
      <c r="A284" s="1" t="s">
        <v>0</v>
      </c>
      <c r="B284" s="1" t="s">
        <v>101</v>
      </c>
      <c r="C284" s="1" t="s">
        <v>43</v>
      </c>
      <c r="D284" s="2">
        <v>2017</v>
      </c>
      <c r="E284" s="4">
        <v>2.7</v>
      </c>
      <c r="G284" s="7" t="s">
        <v>30</v>
      </c>
      <c r="H284" s="2">
        <v>11.5</v>
      </c>
      <c r="I284" s="2">
        <v>12.5</v>
      </c>
    </row>
    <row r="285" spans="1:9" x14ac:dyDescent="0.35">
      <c r="A285" s="1" t="s">
        <v>0</v>
      </c>
      <c r="B285" s="1" t="s">
        <v>101</v>
      </c>
      <c r="C285" s="1" t="s">
        <v>44</v>
      </c>
      <c r="D285" s="2">
        <v>2008</v>
      </c>
      <c r="E285" s="4">
        <v>3.3</v>
      </c>
      <c r="G285" s="23" t="s">
        <v>1</v>
      </c>
      <c r="H285" s="2">
        <v>2.7</v>
      </c>
      <c r="I285" s="2">
        <v>3.5</v>
      </c>
    </row>
    <row r="286" spans="1:9" x14ac:dyDescent="0.35">
      <c r="A286" s="1" t="s">
        <v>0</v>
      </c>
      <c r="B286" s="1" t="s">
        <v>101</v>
      </c>
      <c r="C286" s="1" t="s">
        <v>44</v>
      </c>
      <c r="D286" s="2">
        <v>2017</v>
      </c>
      <c r="E286" s="4">
        <v>2.5</v>
      </c>
      <c r="G286" s="23" t="s">
        <v>101</v>
      </c>
      <c r="H286" s="2">
        <v>3.7</v>
      </c>
      <c r="I286" s="2">
        <v>4</v>
      </c>
    </row>
    <row r="287" spans="1:9" x14ac:dyDescent="0.35">
      <c r="A287" s="1" t="s">
        <v>0</v>
      </c>
      <c r="B287" s="1" t="s">
        <v>101</v>
      </c>
      <c r="C287" s="1" t="s">
        <v>45</v>
      </c>
      <c r="D287" s="2">
        <v>2008</v>
      </c>
      <c r="E287" s="4">
        <v>4.3</v>
      </c>
      <c r="G287" s="23" t="s">
        <v>102</v>
      </c>
      <c r="H287" s="2">
        <v>5.0999999999999996</v>
      </c>
      <c r="I287" s="2">
        <v>5</v>
      </c>
    </row>
    <row r="288" spans="1:9" x14ac:dyDescent="0.35">
      <c r="A288" s="1" t="s">
        <v>0</v>
      </c>
      <c r="B288" s="1" t="s">
        <v>101</v>
      </c>
      <c r="C288" s="1" t="s">
        <v>45</v>
      </c>
      <c r="D288" s="2">
        <v>2017</v>
      </c>
      <c r="E288" s="4">
        <v>4.5999999999999996</v>
      </c>
      <c r="G288" s="7" t="s">
        <v>18</v>
      </c>
      <c r="H288" s="2">
        <v>14.299999999999999</v>
      </c>
      <c r="I288" s="2">
        <v>14</v>
      </c>
    </row>
    <row r="289" spans="1:9" x14ac:dyDescent="0.35">
      <c r="A289" s="1" t="s">
        <v>0</v>
      </c>
      <c r="B289" s="1" t="s">
        <v>101</v>
      </c>
      <c r="C289" s="1" t="s">
        <v>46</v>
      </c>
      <c r="D289" s="2">
        <v>2008</v>
      </c>
      <c r="E289" s="4">
        <v>3.4</v>
      </c>
      <c r="G289" s="23" t="s">
        <v>1</v>
      </c>
      <c r="H289" s="2">
        <v>4.5</v>
      </c>
      <c r="I289" s="2">
        <v>4.0999999999999996</v>
      </c>
    </row>
    <row r="290" spans="1:9" x14ac:dyDescent="0.35">
      <c r="A290" s="1" t="s">
        <v>0</v>
      </c>
      <c r="B290" s="1" t="s">
        <v>101</v>
      </c>
      <c r="C290" s="1" t="s">
        <v>46</v>
      </c>
      <c r="D290" s="2">
        <v>2017</v>
      </c>
      <c r="E290" s="4">
        <v>3.4</v>
      </c>
      <c r="G290" s="23" t="s">
        <v>101</v>
      </c>
      <c r="H290" s="2">
        <v>4.7</v>
      </c>
      <c r="I290" s="2">
        <v>3.9</v>
      </c>
    </row>
    <row r="291" spans="1:9" x14ac:dyDescent="0.35">
      <c r="A291" s="1" t="s">
        <v>0</v>
      </c>
      <c r="B291" s="1" t="s">
        <v>101</v>
      </c>
      <c r="C291" s="1" t="s">
        <v>47</v>
      </c>
      <c r="D291" s="2">
        <v>2008</v>
      </c>
      <c r="E291" s="4">
        <v>2.6</v>
      </c>
      <c r="G291" s="23" t="s">
        <v>102</v>
      </c>
      <c r="H291" s="2">
        <v>5.0999999999999996</v>
      </c>
      <c r="I291" s="2">
        <v>6</v>
      </c>
    </row>
    <row r="292" spans="1:9" x14ac:dyDescent="0.35">
      <c r="A292" s="1" t="s">
        <v>0</v>
      </c>
      <c r="B292" s="1" t="s">
        <v>101</v>
      </c>
      <c r="C292" s="1" t="s">
        <v>47</v>
      </c>
      <c r="D292" s="2">
        <v>2017</v>
      </c>
      <c r="E292" s="4">
        <v>3.5</v>
      </c>
      <c r="G292" s="7" t="s">
        <v>77</v>
      </c>
      <c r="H292" s="2">
        <v>0</v>
      </c>
      <c r="I292" s="2">
        <v>9.3000000000000007</v>
      </c>
    </row>
    <row r="293" spans="1:9" x14ac:dyDescent="0.35">
      <c r="A293" s="1" t="s">
        <v>0</v>
      </c>
      <c r="B293" s="1" t="s">
        <v>101</v>
      </c>
      <c r="C293" s="1" t="s">
        <v>48</v>
      </c>
      <c r="D293" s="2">
        <v>2008</v>
      </c>
      <c r="E293" s="4">
        <v>3.2</v>
      </c>
      <c r="G293" s="23" t="s">
        <v>1</v>
      </c>
      <c r="H293" s="2">
        <v>0</v>
      </c>
      <c r="I293" s="2">
        <v>3</v>
      </c>
    </row>
    <row r="294" spans="1:9" x14ac:dyDescent="0.35">
      <c r="A294" s="1" t="s">
        <v>0</v>
      </c>
      <c r="B294" s="1" t="s">
        <v>101</v>
      </c>
      <c r="C294" s="1" t="s">
        <v>48</v>
      </c>
      <c r="D294" s="2">
        <v>2017</v>
      </c>
      <c r="E294" s="4">
        <v>3.6</v>
      </c>
      <c r="G294" s="23" t="s">
        <v>101</v>
      </c>
      <c r="H294" s="2">
        <v>0</v>
      </c>
      <c r="I294" s="2">
        <v>2.8</v>
      </c>
    </row>
    <row r="295" spans="1:9" x14ac:dyDescent="0.35">
      <c r="A295" s="1" t="s">
        <v>0</v>
      </c>
      <c r="B295" s="1" t="s">
        <v>101</v>
      </c>
      <c r="C295" s="1" t="s">
        <v>49</v>
      </c>
      <c r="D295" s="2">
        <v>2008</v>
      </c>
      <c r="E295" s="4">
        <v>4.2</v>
      </c>
      <c r="G295" s="23" t="s">
        <v>102</v>
      </c>
      <c r="H295" s="2">
        <v>0</v>
      </c>
      <c r="I295" s="2">
        <v>3.5</v>
      </c>
    </row>
    <row r="296" spans="1:9" x14ac:dyDescent="0.35">
      <c r="A296" s="1" t="s">
        <v>0</v>
      </c>
      <c r="B296" s="1" t="s">
        <v>101</v>
      </c>
      <c r="C296" s="1" t="s">
        <v>49</v>
      </c>
      <c r="D296" s="2">
        <v>2017</v>
      </c>
      <c r="E296" s="4">
        <v>3.1</v>
      </c>
      <c r="G296" s="7" t="s">
        <v>78</v>
      </c>
      <c r="H296" s="2">
        <v>11.7</v>
      </c>
      <c r="I296" s="2">
        <v>13.7</v>
      </c>
    </row>
    <row r="297" spans="1:9" x14ac:dyDescent="0.35">
      <c r="A297" s="1" t="s">
        <v>0</v>
      </c>
      <c r="B297" s="1" t="s">
        <v>101</v>
      </c>
      <c r="C297" s="1" t="s">
        <v>50</v>
      </c>
      <c r="D297" s="2">
        <v>2008</v>
      </c>
      <c r="E297" s="4">
        <v>2.9</v>
      </c>
      <c r="G297" s="23" t="s">
        <v>1</v>
      </c>
      <c r="H297" s="2">
        <v>3</v>
      </c>
      <c r="I297" s="2">
        <v>4.5999999999999996</v>
      </c>
    </row>
    <row r="298" spans="1:9" x14ac:dyDescent="0.35">
      <c r="A298" s="1" t="s">
        <v>0</v>
      </c>
      <c r="B298" s="1" t="s">
        <v>101</v>
      </c>
      <c r="C298" s="1" t="s">
        <v>50</v>
      </c>
      <c r="D298" s="2">
        <v>2017</v>
      </c>
      <c r="E298" s="4">
        <v>3</v>
      </c>
      <c r="G298" s="23" t="s">
        <v>101</v>
      </c>
      <c r="H298" s="2">
        <v>3.5</v>
      </c>
      <c r="I298" s="2">
        <v>3.8</v>
      </c>
    </row>
    <row r="299" spans="1:9" x14ac:dyDescent="0.35">
      <c r="A299" s="1" t="s">
        <v>0</v>
      </c>
      <c r="B299" s="1" t="s">
        <v>101</v>
      </c>
      <c r="C299" s="1" t="s">
        <v>51</v>
      </c>
      <c r="D299" s="2">
        <v>2008</v>
      </c>
      <c r="E299" s="4">
        <v>3.9</v>
      </c>
      <c r="G299" s="23" t="s">
        <v>102</v>
      </c>
      <c r="H299" s="2">
        <v>5.2</v>
      </c>
      <c r="I299" s="2">
        <v>5.3</v>
      </c>
    </row>
    <row r="300" spans="1:9" x14ac:dyDescent="0.35">
      <c r="A300" s="1" t="s">
        <v>0</v>
      </c>
      <c r="B300" s="1" t="s">
        <v>101</v>
      </c>
      <c r="C300" s="1" t="s">
        <v>51</v>
      </c>
      <c r="D300" s="2">
        <v>2017</v>
      </c>
      <c r="E300" s="4">
        <v>1.8</v>
      </c>
      <c r="G300" s="7" t="s">
        <v>79</v>
      </c>
      <c r="H300" s="2">
        <v>16.2</v>
      </c>
      <c r="I300" s="2">
        <v>14</v>
      </c>
    </row>
    <row r="301" spans="1:9" x14ac:dyDescent="0.35">
      <c r="A301" s="1" t="s">
        <v>0</v>
      </c>
      <c r="B301" s="1" t="s">
        <v>101</v>
      </c>
      <c r="C301" s="1" t="s">
        <v>52</v>
      </c>
      <c r="D301" s="2">
        <v>2008</v>
      </c>
      <c r="E301" s="4">
        <v>4.2</v>
      </c>
      <c r="G301" s="23" t="s">
        <v>1</v>
      </c>
      <c r="H301" s="2">
        <v>4.0999999999999996</v>
      </c>
      <c r="I301" s="2">
        <v>3.9</v>
      </c>
    </row>
    <row r="302" spans="1:9" x14ac:dyDescent="0.35">
      <c r="A302" s="1" t="s">
        <v>0</v>
      </c>
      <c r="B302" s="1" t="s">
        <v>101</v>
      </c>
      <c r="C302" s="1" t="s">
        <v>52</v>
      </c>
      <c r="D302" s="2">
        <v>2017</v>
      </c>
      <c r="E302" s="4">
        <v>2.4</v>
      </c>
      <c r="G302" s="23" t="s">
        <v>101</v>
      </c>
      <c r="H302" s="2">
        <v>5.9</v>
      </c>
      <c r="I302" s="2">
        <v>4.2</v>
      </c>
    </row>
    <row r="303" spans="1:9" x14ac:dyDescent="0.35">
      <c r="A303" s="1" t="s">
        <v>0</v>
      </c>
      <c r="B303" s="1" t="s">
        <v>101</v>
      </c>
      <c r="C303" s="1" t="s">
        <v>53</v>
      </c>
      <c r="D303" s="2">
        <v>2008</v>
      </c>
      <c r="E303" s="4">
        <v>3.7</v>
      </c>
      <c r="G303" s="23" t="s">
        <v>102</v>
      </c>
      <c r="H303" s="2">
        <v>6.2</v>
      </c>
      <c r="I303" s="2">
        <v>5.9</v>
      </c>
    </row>
    <row r="304" spans="1:9" x14ac:dyDescent="0.35">
      <c r="A304" s="1" t="s">
        <v>0</v>
      </c>
      <c r="B304" s="1" t="s">
        <v>101</v>
      </c>
      <c r="C304" s="1" t="s">
        <v>53</v>
      </c>
      <c r="D304" s="2">
        <v>2017</v>
      </c>
      <c r="E304" s="4">
        <v>3.7</v>
      </c>
      <c r="G304" s="7" t="s">
        <v>87</v>
      </c>
      <c r="H304" s="2">
        <v>9.3000000000000007</v>
      </c>
      <c r="I304" s="2">
        <v>8.3000000000000007</v>
      </c>
    </row>
    <row r="305" spans="1:9" x14ac:dyDescent="0.35">
      <c r="A305" s="1" t="s">
        <v>0</v>
      </c>
      <c r="B305" s="1" t="s">
        <v>101</v>
      </c>
      <c r="C305" s="1" t="s">
        <v>54</v>
      </c>
      <c r="D305" s="2">
        <v>2008</v>
      </c>
      <c r="E305" s="4">
        <v>5.8</v>
      </c>
      <c r="G305" s="23" t="s">
        <v>1</v>
      </c>
      <c r="H305" s="2">
        <v>2.2000000000000002</v>
      </c>
      <c r="I305" s="2">
        <v>2.5</v>
      </c>
    </row>
    <row r="306" spans="1:9" x14ac:dyDescent="0.35">
      <c r="A306" s="1" t="s">
        <v>0</v>
      </c>
      <c r="B306" s="1" t="s">
        <v>101</v>
      </c>
      <c r="C306" s="1" t="s">
        <v>54</v>
      </c>
      <c r="D306" s="2">
        <v>2017</v>
      </c>
      <c r="E306" s="4">
        <v>3.6</v>
      </c>
      <c r="G306" s="23" t="s">
        <v>101</v>
      </c>
      <c r="H306" s="2">
        <v>2.8</v>
      </c>
      <c r="I306" s="2">
        <v>2.8</v>
      </c>
    </row>
    <row r="307" spans="1:9" x14ac:dyDescent="0.35">
      <c r="A307" s="1" t="s">
        <v>0</v>
      </c>
      <c r="B307" s="1" t="s">
        <v>101</v>
      </c>
      <c r="C307" s="1" t="s">
        <v>55</v>
      </c>
      <c r="D307" s="2">
        <v>2008</v>
      </c>
      <c r="E307" s="4">
        <v>4.7</v>
      </c>
      <c r="G307" s="23" t="s">
        <v>102</v>
      </c>
      <c r="H307" s="2">
        <v>4.3</v>
      </c>
      <c r="I307" s="2">
        <v>3</v>
      </c>
    </row>
    <row r="308" spans="1:9" x14ac:dyDescent="0.35">
      <c r="A308" s="1" t="s">
        <v>0</v>
      </c>
      <c r="B308" s="1" t="s">
        <v>101</v>
      </c>
      <c r="C308" s="1" t="s">
        <v>55</v>
      </c>
      <c r="D308" s="2">
        <v>2017</v>
      </c>
      <c r="E308" s="4">
        <v>4.5</v>
      </c>
      <c r="G308" s="7" t="s">
        <v>45</v>
      </c>
      <c r="H308" s="2">
        <v>14.799999999999999</v>
      </c>
      <c r="I308" s="2">
        <v>14.100000000000001</v>
      </c>
    </row>
    <row r="309" spans="1:9" x14ac:dyDescent="0.35">
      <c r="A309" s="1" t="s">
        <v>0</v>
      </c>
      <c r="B309" s="1" t="s">
        <v>101</v>
      </c>
      <c r="C309" s="1" t="s">
        <v>56</v>
      </c>
      <c r="D309" s="2">
        <v>2008</v>
      </c>
      <c r="E309" s="4">
        <v>3.2</v>
      </c>
      <c r="G309" s="23" t="s">
        <v>1</v>
      </c>
      <c r="H309" s="2">
        <v>3.9</v>
      </c>
      <c r="I309" s="2">
        <v>3.7</v>
      </c>
    </row>
    <row r="310" spans="1:9" x14ac:dyDescent="0.35">
      <c r="A310" s="1" t="s">
        <v>0</v>
      </c>
      <c r="B310" s="1" t="s">
        <v>101</v>
      </c>
      <c r="C310" s="1" t="s">
        <v>56</v>
      </c>
      <c r="D310" s="2">
        <v>2017</v>
      </c>
      <c r="E310" s="4">
        <v>2.5</v>
      </c>
      <c r="G310" s="23" t="s">
        <v>101</v>
      </c>
      <c r="H310" s="2">
        <v>4.3</v>
      </c>
      <c r="I310" s="2">
        <v>4.5999999999999996</v>
      </c>
    </row>
    <row r="311" spans="1:9" x14ac:dyDescent="0.35">
      <c r="A311" s="1" t="s">
        <v>0</v>
      </c>
      <c r="B311" s="1" t="s">
        <v>101</v>
      </c>
      <c r="C311" s="1" t="s">
        <v>57</v>
      </c>
      <c r="D311" s="2">
        <v>2008</v>
      </c>
      <c r="E311" s="4">
        <v>4.0999999999999996</v>
      </c>
      <c r="G311" s="23" t="s">
        <v>102</v>
      </c>
      <c r="H311" s="2">
        <v>6.6</v>
      </c>
      <c r="I311" s="2">
        <v>5.8</v>
      </c>
    </row>
    <row r="312" spans="1:9" x14ac:dyDescent="0.35">
      <c r="A312" s="1" t="s">
        <v>0</v>
      </c>
      <c r="B312" s="1" t="s">
        <v>101</v>
      </c>
      <c r="C312" s="1" t="s">
        <v>57</v>
      </c>
      <c r="D312" s="2">
        <v>2017</v>
      </c>
      <c r="E312" s="4">
        <v>4.3</v>
      </c>
      <c r="G312" s="7" t="s">
        <v>36</v>
      </c>
      <c r="H312" s="2">
        <v>12.899999999999999</v>
      </c>
      <c r="I312" s="2">
        <v>11.299999999999999</v>
      </c>
    </row>
    <row r="313" spans="1:9" x14ac:dyDescent="0.35">
      <c r="A313" s="1" t="s">
        <v>0</v>
      </c>
      <c r="B313" s="1" t="s">
        <v>101</v>
      </c>
      <c r="C313" s="1" t="s">
        <v>58</v>
      </c>
      <c r="D313" s="2">
        <v>2008</v>
      </c>
      <c r="E313" s="4">
        <v>2.8</v>
      </c>
      <c r="G313" s="23" t="s">
        <v>1</v>
      </c>
      <c r="H313" s="2">
        <v>2.7</v>
      </c>
      <c r="I313" s="2">
        <v>3.9</v>
      </c>
    </row>
    <row r="314" spans="1:9" x14ac:dyDescent="0.35">
      <c r="A314" s="1" t="s">
        <v>0</v>
      </c>
      <c r="B314" s="1" t="s">
        <v>101</v>
      </c>
      <c r="C314" s="1" t="s">
        <v>58</v>
      </c>
      <c r="D314" s="2">
        <v>2017</v>
      </c>
      <c r="E314" s="4">
        <v>3.2</v>
      </c>
      <c r="G314" s="23" t="s">
        <v>101</v>
      </c>
      <c r="H314" s="2">
        <v>3.9</v>
      </c>
      <c r="I314" s="2">
        <v>3.8</v>
      </c>
    </row>
    <row r="315" spans="1:9" x14ac:dyDescent="0.35">
      <c r="A315" s="1" t="s">
        <v>0</v>
      </c>
      <c r="B315" s="1" t="s">
        <v>101</v>
      </c>
      <c r="C315" s="1" t="s">
        <v>59</v>
      </c>
      <c r="D315" s="2">
        <v>2008</v>
      </c>
      <c r="E315" s="4">
        <v>5.7</v>
      </c>
      <c r="G315" s="23" t="s">
        <v>102</v>
      </c>
      <c r="H315" s="2">
        <v>6.3</v>
      </c>
      <c r="I315" s="2">
        <v>3.6</v>
      </c>
    </row>
    <row r="316" spans="1:9" x14ac:dyDescent="0.35">
      <c r="A316" s="1" t="s">
        <v>0</v>
      </c>
      <c r="B316" s="1" t="s">
        <v>101</v>
      </c>
      <c r="C316" s="1" t="s">
        <v>59</v>
      </c>
      <c r="D316" s="2">
        <v>2017</v>
      </c>
      <c r="E316" s="4">
        <v>2.2000000000000002</v>
      </c>
      <c r="G316" s="7" t="s">
        <v>46</v>
      </c>
      <c r="H316" s="2">
        <v>14</v>
      </c>
      <c r="I316" s="2">
        <v>10.7</v>
      </c>
    </row>
    <row r="317" spans="1:9" x14ac:dyDescent="0.35">
      <c r="A317" s="1" t="s">
        <v>0</v>
      </c>
      <c r="B317" s="1" t="s">
        <v>101</v>
      </c>
      <c r="C317" s="1" t="s">
        <v>60</v>
      </c>
      <c r="D317" s="2">
        <v>2008</v>
      </c>
      <c r="E317" s="4">
        <v>4</v>
      </c>
      <c r="G317" s="23" t="s">
        <v>1</v>
      </c>
      <c r="H317" s="2">
        <v>3.6</v>
      </c>
      <c r="I317" s="2">
        <v>3.3</v>
      </c>
    </row>
    <row r="318" spans="1:9" x14ac:dyDescent="0.35">
      <c r="A318" s="1" t="s">
        <v>0</v>
      </c>
      <c r="B318" s="1" t="s">
        <v>101</v>
      </c>
      <c r="C318" s="1" t="s">
        <v>60</v>
      </c>
      <c r="D318" s="2">
        <v>2017</v>
      </c>
      <c r="E318" s="4">
        <v>3.9</v>
      </c>
      <c r="G318" s="23" t="s">
        <v>101</v>
      </c>
      <c r="H318" s="2">
        <v>3.4</v>
      </c>
      <c r="I318" s="2">
        <v>3.4</v>
      </c>
    </row>
    <row r="319" spans="1:9" x14ac:dyDescent="0.35">
      <c r="A319" s="1" t="s">
        <v>0</v>
      </c>
      <c r="B319" s="1" t="s">
        <v>101</v>
      </c>
      <c r="C319" s="1" t="s">
        <v>61</v>
      </c>
      <c r="D319" s="2">
        <v>2008</v>
      </c>
      <c r="E319" s="4">
        <v>3.9</v>
      </c>
      <c r="G319" s="23" t="s">
        <v>102</v>
      </c>
      <c r="H319" s="2">
        <v>7</v>
      </c>
      <c r="I319" s="2">
        <v>4</v>
      </c>
    </row>
    <row r="320" spans="1:9" x14ac:dyDescent="0.35">
      <c r="A320" s="1" t="s">
        <v>0</v>
      </c>
      <c r="B320" s="1" t="s">
        <v>101</v>
      </c>
      <c r="C320" s="1" t="s">
        <v>61</v>
      </c>
      <c r="D320" s="2">
        <v>2017</v>
      </c>
      <c r="E320" s="4">
        <v>3.7</v>
      </c>
      <c r="G320" s="7" t="s">
        <v>47</v>
      </c>
      <c r="H320" s="2">
        <v>10.100000000000001</v>
      </c>
      <c r="I320" s="2">
        <v>10.7</v>
      </c>
    </row>
    <row r="321" spans="1:9" x14ac:dyDescent="0.35">
      <c r="A321" s="1" t="s">
        <v>0</v>
      </c>
      <c r="B321" s="1" t="s">
        <v>101</v>
      </c>
      <c r="C321" s="1" t="s">
        <v>62</v>
      </c>
      <c r="D321" s="2">
        <v>2008</v>
      </c>
      <c r="E321" s="4">
        <v>4.4000000000000004</v>
      </c>
      <c r="G321" s="23" t="s">
        <v>1</v>
      </c>
      <c r="H321" s="2">
        <v>3.3</v>
      </c>
      <c r="I321" s="2">
        <v>3.4</v>
      </c>
    </row>
    <row r="322" spans="1:9" x14ac:dyDescent="0.35">
      <c r="A322" s="1" t="s">
        <v>0</v>
      </c>
      <c r="B322" s="1" t="s">
        <v>101</v>
      </c>
      <c r="C322" s="1" t="s">
        <v>62</v>
      </c>
      <c r="D322" s="2">
        <v>2017</v>
      </c>
      <c r="E322" s="4">
        <v>3.1</v>
      </c>
      <c r="G322" s="23" t="s">
        <v>101</v>
      </c>
      <c r="H322" s="2">
        <v>2.6</v>
      </c>
      <c r="I322" s="2">
        <v>3.5</v>
      </c>
    </row>
    <row r="323" spans="1:9" x14ac:dyDescent="0.35">
      <c r="A323" s="1" t="s">
        <v>0</v>
      </c>
      <c r="B323" s="1" t="s">
        <v>101</v>
      </c>
      <c r="C323" s="1" t="s">
        <v>63</v>
      </c>
      <c r="D323" s="2">
        <v>2008</v>
      </c>
      <c r="E323" s="4">
        <v>3.5</v>
      </c>
      <c r="G323" s="23" t="s">
        <v>102</v>
      </c>
      <c r="H323" s="2">
        <v>4.2</v>
      </c>
      <c r="I323" s="2">
        <v>3.8</v>
      </c>
    </row>
    <row r="324" spans="1:9" x14ac:dyDescent="0.35">
      <c r="A324" s="1" t="s">
        <v>0</v>
      </c>
      <c r="B324" s="1" t="s">
        <v>101</v>
      </c>
      <c r="C324" s="1" t="s">
        <v>63</v>
      </c>
      <c r="D324" s="2">
        <v>2017</v>
      </c>
      <c r="E324" s="4">
        <v>3.1</v>
      </c>
      <c r="G324" s="7" t="s">
        <v>88</v>
      </c>
      <c r="H324" s="2">
        <v>12.6</v>
      </c>
      <c r="I324" s="2">
        <v>8.6</v>
      </c>
    </row>
    <row r="325" spans="1:9" x14ac:dyDescent="0.35">
      <c r="A325" s="1" t="s">
        <v>0</v>
      </c>
      <c r="B325" s="1" t="s">
        <v>101</v>
      </c>
      <c r="C325" s="1" t="s">
        <v>64</v>
      </c>
      <c r="D325" s="2">
        <v>2008</v>
      </c>
      <c r="E325" s="4">
        <v>3.4</v>
      </c>
      <c r="G325" s="23" t="s">
        <v>1</v>
      </c>
      <c r="H325" s="2">
        <v>3</v>
      </c>
      <c r="I325" s="2">
        <v>1.9</v>
      </c>
    </row>
    <row r="326" spans="1:9" x14ac:dyDescent="0.35">
      <c r="A326" s="1" t="s">
        <v>0</v>
      </c>
      <c r="B326" s="1" t="s">
        <v>101</v>
      </c>
      <c r="C326" s="1" t="s">
        <v>64</v>
      </c>
      <c r="D326" s="2">
        <v>2017</v>
      </c>
      <c r="E326" s="4">
        <v>2.8</v>
      </c>
      <c r="G326" s="23" t="s">
        <v>101</v>
      </c>
      <c r="H326" s="2">
        <v>3.6</v>
      </c>
      <c r="I326" s="2">
        <v>2.9</v>
      </c>
    </row>
    <row r="327" spans="1:9" x14ac:dyDescent="0.35">
      <c r="A327" s="1" t="s">
        <v>0</v>
      </c>
      <c r="B327" s="1" t="s">
        <v>101</v>
      </c>
      <c r="C327" s="1" t="s">
        <v>65</v>
      </c>
      <c r="D327" s="2">
        <v>2008</v>
      </c>
      <c r="E327" s="4">
        <v>3.9</v>
      </c>
      <c r="G327" s="23" t="s">
        <v>102</v>
      </c>
      <c r="H327" s="2">
        <v>6</v>
      </c>
      <c r="I327" s="2">
        <v>3.8</v>
      </c>
    </row>
    <row r="328" spans="1:9" x14ac:dyDescent="0.35">
      <c r="A328" s="1" t="s">
        <v>0</v>
      </c>
      <c r="B328" s="1" t="s">
        <v>101</v>
      </c>
      <c r="C328" s="1" t="s">
        <v>65</v>
      </c>
      <c r="D328" s="2">
        <v>2017</v>
      </c>
      <c r="E328" s="4">
        <v>4.2</v>
      </c>
      <c r="G328" s="7" t="s">
        <v>57</v>
      </c>
      <c r="H328" s="2">
        <v>12.899999999999999</v>
      </c>
      <c r="I328" s="2">
        <v>16.2</v>
      </c>
    </row>
    <row r="329" spans="1:9" x14ac:dyDescent="0.35">
      <c r="A329" s="1" t="s">
        <v>0</v>
      </c>
      <c r="B329" s="1" t="s">
        <v>101</v>
      </c>
      <c r="C329" s="1" t="s">
        <v>66</v>
      </c>
      <c r="D329" s="2">
        <v>2008</v>
      </c>
      <c r="E329" s="4">
        <v>3.4</v>
      </c>
      <c r="G329" s="23" t="s">
        <v>1</v>
      </c>
      <c r="H329" s="2">
        <v>3.5</v>
      </c>
      <c r="I329" s="2">
        <v>4.8</v>
      </c>
    </row>
    <row r="330" spans="1:9" x14ac:dyDescent="0.35">
      <c r="A330" s="1" t="s">
        <v>0</v>
      </c>
      <c r="B330" s="1" t="s">
        <v>101</v>
      </c>
      <c r="C330" s="1" t="s">
        <v>66</v>
      </c>
      <c r="D330" s="2">
        <v>2017</v>
      </c>
      <c r="E330" s="4">
        <v>2.5</v>
      </c>
      <c r="G330" s="23" t="s">
        <v>101</v>
      </c>
      <c r="H330" s="2">
        <v>4.0999999999999996</v>
      </c>
      <c r="I330" s="2">
        <v>4.3</v>
      </c>
    </row>
    <row r="331" spans="1:9" x14ac:dyDescent="0.35">
      <c r="A331" s="1" t="s">
        <v>0</v>
      </c>
      <c r="B331" s="1" t="s">
        <v>101</v>
      </c>
      <c r="C331" s="1" t="s">
        <v>67</v>
      </c>
      <c r="D331" s="2">
        <v>2008</v>
      </c>
      <c r="E331" s="4">
        <v>3.4</v>
      </c>
      <c r="G331" s="23" t="s">
        <v>102</v>
      </c>
      <c r="H331" s="2">
        <v>5.3</v>
      </c>
      <c r="I331" s="2">
        <v>7.1</v>
      </c>
    </row>
    <row r="332" spans="1:9" x14ac:dyDescent="0.35">
      <c r="A332" s="1" t="s">
        <v>0</v>
      </c>
      <c r="B332" s="1" t="s">
        <v>101</v>
      </c>
      <c r="C332" s="1" t="s">
        <v>67</v>
      </c>
      <c r="D332" s="2">
        <v>2017</v>
      </c>
      <c r="E332" s="4">
        <v>2.8</v>
      </c>
      <c r="G332" s="7" t="s">
        <v>80</v>
      </c>
      <c r="H332" s="2">
        <v>0</v>
      </c>
      <c r="I332" s="2">
        <v>13.3</v>
      </c>
    </row>
    <row r="333" spans="1:9" x14ac:dyDescent="0.35">
      <c r="A333" s="1" t="s">
        <v>0</v>
      </c>
      <c r="B333" s="1" t="s">
        <v>101</v>
      </c>
      <c r="C333" s="1" t="s">
        <v>68</v>
      </c>
      <c r="D333" s="2">
        <v>2008</v>
      </c>
      <c r="E333" s="4">
        <v>0</v>
      </c>
      <c r="G333" s="23" t="s">
        <v>1</v>
      </c>
      <c r="H333" s="2">
        <v>0</v>
      </c>
      <c r="I333" s="2">
        <v>3.6</v>
      </c>
    </row>
    <row r="334" spans="1:9" x14ac:dyDescent="0.35">
      <c r="A334" s="1" t="s">
        <v>0</v>
      </c>
      <c r="B334" s="1" t="s">
        <v>101</v>
      </c>
      <c r="C334" s="1" t="s">
        <v>68</v>
      </c>
      <c r="D334" s="2">
        <v>2017</v>
      </c>
      <c r="E334" s="4">
        <v>3.1</v>
      </c>
      <c r="G334" s="23" t="s">
        <v>101</v>
      </c>
      <c r="H334" s="2">
        <v>0</v>
      </c>
      <c r="I334" s="2">
        <v>3.8</v>
      </c>
    </row>
    <row r="335" spans="1:9" x14ac:dyDescent="0.35">
      <c r="A335" s="1" t="s">
        <v>0</v>
      </c>
      <c r="B335" s="1" t="s">
        <v>101</v>
      </c>
      <c r="C335" s="1" t="s">
        <v>69</v>
      </c>
      <c r="D335" s="2">
        <v>2008</v>
      </c>
      <c r="E335" s="4">
        <v>2.7</v>
      </c>
      <c r="G335" s="23" t="s">
        <v>102</v>
      </c>
      <c r="H335" s="2">
        <v>0</v>
      </c>
      <c r="I335" s="2">
        <v>5.9</v>
      </c>
    </row>
    <row r="336" spans="1:9" x14ac:dyDescent="0.35">
      <c r="A336" s="1" t="s">
        <v>0</v>
      </c>
      <c r="B336" s="1" t="s">
        <v>101</v>
      </c>
      <c r="C336" s="1" t="s">
        <v>69</v>
      </c>
      <c r="D336" s="2">
        <v>2017</v>
      </c>
      <c r="E336" s="4">
        <v>3</v>
      </c>
      <c r="G336" s="7" t="s">
        <v>65</v>
      </c>
      <c r="H336" s="2">
        <v>12.7</v>
      </c>
      <c r="I336" s="2">
        <v>15.5</v>
      </c>
    </row>
    <row r="337" spans="1:9" x14ac:dyDescent="0.35">
      <c r="A337" s="1" t="s">
        <v>0</v>
      </c>
      <c r="B337" s="1" t="s">
        <v>101</v>
      </c>
      <c r="C337" s="1" t="s">
        <v>70</v>
      </c>
      <c r="D337" s="2">
        <v>2008</v>
      </c>
      <c r="E337" s="4">
        <v>4.0999999999999996</v>
      </c>
      <c r="G337" s="23" t="s">
        <v>1</v>
      </c>
      <c r="H337" s="2">
        <v>3.1</v>
      </c>
      <c r="I337" s="2">
        <v>4.5</v>
      </c>
    </row>
    <row r="338" spans="1:9" x14ac:dyDescent="0.35">
      <c r="A338" s="1" t="s">
        <v>0</v>
      </c>
      <c r="B338" s="1" t="s">
        <v>101</v>
      </c>
      <c r="C338" s="1" t="s">
        <v>70</v>
      </c>
      <c r="D338" s="2">
        <v>2017</v>
      </c>
      <c r="E338" s="4">
        <v>3.4</v>
      </c>
      <c r="G338" s="23" t="s">
        <v>101</v>
      </c>
      <c r="H338" s="2">
        <v>3.9</v>
      </c>
      <c r="I338" s="2">
        <v>4.2</v>
      </c>
    </row>
    <row r="339" spans="1:9" x14ac:dyDescent="0.35">
      <c r="A339" s="1" t="s">
        <v>0</v>
      </c>
      <c r="B339" s="1" t="s">
        <v>101</v>
      </c>
      <c r="C339" s="1" t="s">
        <v>71</v>
      </c>
      <c r="D339" s="2">
        <v>2008</v>
      </c>
      <c r="E339" s="4">
        <v>2.9</v>
      </c>
      <c r="G339" s="23" t="s">
        <v>102</v>
      </c>
      <c r="H339" s="2">
        <v>5.7</v>
      </c>
      <c r="I339" s="2">
        <v>6.8</v>
      </c>
    </row>
    <row r="340" spans="1:9" x14ac:dyDescent="0.35">
      <c r="A340" s="1" t="s">
        <v>0</v>
      </c>
      <c r="B340" s="1" t="s">
        <v>101</v>
      </c>
      <c r="C340" s="1" t="s">
        <v>71</v>
      </c>
      <c r="D340" s="2">
        <v>2017</v>
      </c>
      <c r="E340" s="4">
        <v>3.1</v>
      </c>
      <c r="G340" s="7" t="s">
        <v>98</v>
      </c>
      <c r="H340" s="2">
        <v>9.5</v>
      </c>
      <c r="I340" s="2">
        <v>10.6</v>
      </c>
    </row>
    <row r="341" spans="1:9" x14ac:dyDescent="0.35">
      <c r="A341" s="1" t="s">
        <v>0</v>
      </c>
      <c r="B341" s="1" t="s">
        <v>101</v>
      </c>
      <c r="C341" s="1" t="s">
        <v>72</v>
      </c>
      <c r="D341" s="2">
        <v>2008</v>
      </c>
      <c r="E341" s="4">
        <v>3.4</v>
      </c>
      <c r="G341" s="23" t="s">
        <v>1</v>
      </c>
      <c r="H341" s="2">
        <v>2.2999999999999998</v>
      </c>
      <c r="I341" s="2">
        <v>3.5</v>
      </c>
    </row>
    <row r="342" spans="1:9" x14ac:dyDescent="0.35">
      <c r="A342" s="1" t="s">
        <v>0</v>
      </c>
      <c r="B342" s="1" t="s">
        <v>101</v>
      </c>
      <c r="C342" s="1" t="s">
        <v>72</v>
      </c>
      <c r="D342" s="2">
        <v>2017</v>
      </c>
      <c r="E342" s="4">
        <v>3.2</v>
      </c>
      <c r="G342" s="23" t="s">
        <v>101</v>
      </c>
      <c r="H342" s="2">
        <v>2.9</v>
      </c>
      <c r="I342" s="2">
        <v>3.2</v>
      </c>
    </row>
    <row r="343" spans="1:9" x14ac:dyDescent="0.35">
      <c r="A343" s="1" t="s">
        <v>0</v>
      </c>
      <c r="B343" s="1" t="s">
        <v>101</v>
      </c>
      <c r="C343" s="1" t="s">
        <v>73</v>
      </c>
      <c r="D343" s="2">
        <v>2008</v>
      </c>
      <c r="E343" s="4">
        <v>4.0999999999999996</v>
      </c>
      <c r="G343" s="23" t="s">
        <v>102</v>
      </c>
      <c r="H343" s="2">
        <v>4.3</v>
      </c>
      <c r="I343" s="2">
        <v>3.9</v>
      </c>
    </row>
    <row r="344" spans="1:9" x14ac:dyDescent="0.35">
      <c r="A344" s="1" t="s">
        <v>0</v>
      </c>
      <c r="B344" s="1" t="s">
        <v>101</v>
      </c>
      <c r="C344" s="1" t="s">
        <v>73</v>
      </c>
      <c r="D344" s="2">
        <v>2017</v>
      </c>
      <c r="E344" s="4">
        <v>4.5999999999999996</v>
      </c>
      <c r="G344" s="7" t="s">
        <v>66</v>
      </c>
      <c r="H344" s="2">
        <v>11.5</v>
      </c>
      <c r="I344" s="2">
        <v>7.1000000000000005</v>
      </c>
    </row>
    <row r="345" spans="1:9" x14ac:dyDescent="0.35">
      <c r="A345" s="1" t="s">
        <v>0</v>
      </c>
      <c r="B345" s="1" t="s">
        <v>101</v>
      </c>
      <c r="C345" s="1" t="s">
        <v>74</v>
      </c>
      <c r="D345" s="2">
        <v>2008</v>
      </c>
      <c r="E345" s="4">
        <v>4.0999999999999996</v>
      </c>
      <c r="G345" s="23" t="s">
        <v>1</v>
      </c>
      <c r="H345" s="2">
        <v>2.8</v>
      </c>
      <c r="I345" s="2">
        <v>1.9</v>
      </c>
    </row>
    <row r="346" spans="1:9" x14ac:dyDescent="0.35">
      <c r="A346" s="1" t="s">
        <v>0</v>
      </c>
      <c r="B346" s="1" t="s">
        <v>101</v>
      </c>
      <c r="C346" s="1" t="s">
        <v>74</v>
      </c>
      <c r="D346" s="2">
        <v>2017</v>
      </c>
      <c r="E346" s="4">
        <v>2.5</v>
      </c>
      <c r="G346" s="23" t="s">
        <v>101</v>
      </c>
      <c r="H346" s="2">
        <v>3.4</v>
      </c>
      <c r="I346" s="2">
        <v>2.5</v>
      </c>
    </row>
    <row r="347" spans="1:9" x14ac:dyDescent="0.35">
      <c r="A347" s="1" t="s">
        <v>0</v>
      </c>
      <c r="B347" s="1" t="s">
        <v>101</v>
      </c>
      <c r="C347" s="1" t="s">
        <v>75</v>
      </c>
      <c r="D347" s="2">
        <v>2008</v>
      </c>
      <c r="E347" s="4">
        <v>3.1</v>
      </c>
      <c r="G347" s="23" t="s">
        <v>102</v>
      </c>
      <c r="H347" s="2">
        <v>5.3</v>
      </c>
      <c r="I347" s="2">
        <v>2.7</v>
      </c>
    </row>
    <row r="348" spans="1:9" x14ac:dyDescent="0.35">
      <c r="A348" s="1" t="s">
        <v>0</v>
      </c>
      <c r="B348" s="1" t="s">
        <v>101</v>
      </c>
      <c r="C348" s="1" t="s">
        <v>75</v>
      </c>
      <c r="D348" s="2">
        <v>2017</v>
      </c>
      <c r="E348" s="4">
        <v>4.3</v>
      </c>
      <c r="G348" s="7" t="s">
        <v>6</v>
      </c>
      <c r="H348" s="2">
        <v>9.9</v>
      </c>
      <c r="I348" s="2">
        <v>10.6</v>
      </c>
    </row>
    <row r="349" spans="1:9" x14ac:dyDescent="0.35">
      <c r="A349" s="1" t="s">
        <v>0</v>
      </c>
      <c r="B349" s="1" t="s">
        <v>101</v>
      </c>
      <c r="C349" s="1" t="s">
        <v>76</v>
      </c>
      <c r="D349" s="2">
        <v>2008</v>
      </c>
      <c r="E349" s="4">
        <v>0</v>
      </c>
      <c r="G349" s="23" t="s">
        <v>1</v>
      </c>
      <c r="H349" s="2">
        <v>2.6</v>
      </c>
      <c r="I349" s="2">
        <v>3</v>
      </c>
    </row>
    <row r="350" spans="1:9" x14ac:dyDescent="0.35">
      <c r="A350" s="1" t="s">
        <v>0</v>
      </c>
      <c r="B350" s="1" t="s">
        <v>101</v>
      </c>
      <c r="C350" s="1" t="s">
        <v>76</v>
      </c>
      <c r="D350" s="2">
        <v>2017</v>
      </c>
      <c r="E350" s="4">
        <v>3.7</v>
      </c>
      <c r="G350" s="23" t="s">
        <v>101</v>
      </c>
      <c r="H350" s="2">
        <v>3.2</v>
      </c>
      <c r="I350" s="2">
        <v>3.7</v>
      </c>
    </row>
    <row r="351" spans="1:9" x14ac:dyDescent="0.35">
      <c r="A351" s="1" t="s">
        <v>0</v>
      </c>
      <c r="B351" s="1" t="s">
        <v>101</v>
      </c>
      <c r="C351" s="1" t="s">
        <v>77</v>
      </c>
      <c r="D351" s="2">
        <v>2008</v>
      </c>
      <c r="E351" s="4">
        <v>0</v>
      </c>
      <c r="G351" s="23" t="s">
        <v>102</v>
      </c>
      <c r="H351" s="2">
        <v>4.0999999999999996</v>
      </c>
      <c r="I351" s="2">
        <v>3.9</v>
      </c>
    </row>
    <row r="352" spans="1:9" x14ac:dyDescent="0.35">
      <c r="A352" s="1" t="s">
        <v>0</v>
      </c>
      <c r="B352" s="1" t="s">
        <v>101</v>
      </c>
      <c r="C352" s="1" t="s">
        <v>77</v>
      </c>
      <c r="D352" s="2">
        <v>2017</v>
      </c>
      <c r="E352" s="4">
        <v>2.8</v>
      </c>
      <c r="G352" s="7" t="s">
        <v>19</v>
      </c>
      <c r="H352" s="2">
        <v>17.399999999999999</v>
      </c>
      <c r="I352" s="2">
        <v>14.7</v>
      </c>
    </row>
    <row r="353" spans="1:9" x14ac:dyDescent="0.35">
      <c r="A353" s="1" t="s">
        <v>0</v>
      </c>
      <c r="B353" s="1" t="s">
        <v>101</v>
      </c>
      <c r="C353" s="1" t="s">
        <v>78</v>
      </c>
      <c r="D353" s="2">
        <v>2008</v>
      </c>
      <c r="E353" s="4">
        <v>3.5</v>
      </c>
      <c r="G353" s="23" t="s">
        <v>1</v>
      </c>
      <c r="H353" s="2">
        <v>4.2</v>
      </c>
      <c r="I353" s="2">
        <v>3.9</v>
      </c>
    </row>
    <row r="354" spans="1:9" x14ac:dyDescent="0.35">
      <c r="A354" s="1" t="s">
        <v>0</v>
      </c>
      <c r="B354" s="1" t="s">
        <v>101</v>
      </c>
      <c r="C354" s="1" t="s">
        <v>78</v>
      </c>
      <c r="D354" s="2">
        <v>2017</v>
      </c>
      <c r="E354" s="4">
        <v>3.8</v>
      </c>
      <c r="G354" s="23" t="s">
        <v>101</v>
      </c>
      <c r="H354" s="2">
        <v>5.3</v>
      </c>
      <c r="I354" s="2">
        <v>4.5999999999999996</v>
      </c>
    </row>
    <row r="355" spans="1:9" x14ac:dyDescent="0.35">
      <c r="A355" s="1" t="s">
        <v>0</v>
      </c>
      <c r="B355" s="1" t="s">
        <v>101</v>
      </c>
      <c r="C355" s="1" t="s">
        <v>79</v>
      </c>
      <c r="D355" s="2">
        <v>2008</v>
      </c>
      <c r="E355" s="4">
        <v>5.9</v>
      </c>
      <c r="G355" s="23" t="s">
        <v>102</v>
      </c>
      <c r="H355" s="2">
        <v>7.9</v>
      </c>
      <c r="I355" s="2">
        <v>6.2</v>
      </c>
    </row>
    <row r="356" spans="1:9" x14ac:dyDescent="0.35">
      <c r="A356" s="1" t="s">
        <v>0</v>
      </c>
      <c r="B356" s="1" t="s">
        <v>101</v>
      </c>
      <c r="C356" s="1" t="s">
        <v>79</v>
      </c>
      <c r="D356" s="2">
        <v>2017</v>
      </c>
      <c r="E356" s="4">
        <v>4.2</v>
      </c>
      <c r="G356" s="7" t="s">
        <v>67</v>
      </c>
      <c r="H356" s="2">
        <v>12.1</v>
      </c>
      <c r="I356" s="2">
        <v>9</v>
      </c>
    </row>
    <row r="357" spans="1:9" x14ac:dyDescent="0.35">
      <c r="A357" s="1" t="s">
        <v>0</v>
      </c>
      <c r="B357" s="1" t="s">
        <v>101</v>
      </c>
      <c r="C357" s="1" t="s">
        <v>80</v>
      </c>
      <c r="D357" s="2">
        <v>2008</v>
      </c>
      <c r="E357" s="4">
        <v>0</v>
      </c>
      <c r="G357" s="23" t="s">
        <v>1</v>
      </c>
      <c r="H357" s="2">
        <v>3.3</v>
      </c>
      <c r="I357" s="2">
        <v>2.2999999999999998</v>
      </c>
    </row>
    <row r="358" spans="1:9" x14ac:dyDescent="0.35">
      <c r="A358" s="1" t="s">
        <v>0</v>
      </c>
      <c r="B358" s="1" t="s">
        <v>101</v>
      </c>
      <c r="C358" s="1" t="s">
        <v>80</v>
      </c>
      <c r="D358" s="2">
        <v>2017</v>
      </c>
      <c r="E358" s="4">
        <v>3.8</v>
      </c>
      <c r="G358" s="23" t="s">
        <v>101</v>
      </c>
      <c r="H358" s="2">
        <v>3.4</v>
      </c>
      <c r="I358" s="2">
        <v>2.8</v>
      </c>
    </row>
    <row r="359" spans="1:9" x14ac:dyDescent="0.35">
      <c r="A359" s="1" t="s">
        <v>0</v>
      </c>
      <c r="B359" s="1" t="s">
        <v>101</v>
      </c>
      <c r="C359" s="1" t="s">
        <v>81</v>
      </c>
      <c r="D359" s="2">
        <v>2008</v>
      </c>
      <c r="E359" s="4">
        <v>3.5</v>
      </c>
      <c r="G359" s="23" t="s">
        <v>102</v>
      </c>
      <c r="H359" s="2">
        <v>5.4</v>
      </c>
      <c r="I359" s="2">
        <v>3.9</v>
      </c>
    </row>
    <row r="360" spans="1:9" x14ac:dyDescent="0.35">
      <c r="A360" s="1" t="s">
        <v>0</v>
      </c>
      <c r="B360" s="1" t="s">
        <v>101</v>
      </c>
      <c r="C360" s="1" t="s">
        <v>81</v>
      </c>
      <c r="D360" s="2">
        <v>2017</v>
      </c>
      <c r="E360" s="4">
        <v>3.2</v>
      </c>
      <c r="G360" s="7" t="s">
        <v>68</v>
      </c>
      <c r="H360" s="2">
        <v>0</v>
      </c>
      <c r="I360" s="2">
        <v>10</v>
      </c>
    </row>
    <row r="361" spans="1:9" x14ac:dyDescent="0.35">
      <c r="A361" s="1" t="s">
        <v>0</v>
      </c>
      <c r="B361" s="1" t="s">
        <v>101</v>
      </c>
      <c r="C361" s="1" t="s">
        <v>82</v>
      </c>
      <c r="D361" s="2">
        <v>2008</v>
      </c>
      <c r="E361" s="4">
        <v>3.2</v>
      </c>
      <c r="G361" s="23" t="s">
        <v>1</v>
      </c>
      <c r="H361" s="2">
        <v>0</v>
      </c>
      <c r="I361" s="2">
        <v>3</v>
      </c>
    </row>
    <row r="362" spans="1:9" x14ac:dyDescent="0.35">
      <c r="A362" s="1" t="s">
        <v>0</v>
      </c>
      <c r="B362" s="1" t="s">
        <v>101</v>
      </c>
      <c r="C362" s="1" t="s">
        <v>82</v>
      </c>
      <c r="D362" s="2">
        <v>2017</v>
      </c>
      <c r="E362" s="4">
        <v>3.5</v>
      </c>
      <c r="G362" s="23" t="s">
        <v>101</v>
      </c>
      <c r="H362" s="2">
        <v>0</v>
      </c>
      <c r="I362" s="2">
        <v>3.1</v>
      </c>
    </row>
    <row r="363" spans="1:9" x14ac:dyDescent="0.35">
      <c r="A363" s="1" t="s">
        <v>0</v>
      </c>
      <c r="B363" s="1" t="s">
        <v>101</v>
      </c>
      <c r="C363" s="1" t="s">
        <v>83</v>
      </c>
      <c r="D363" s="2">
        <v>2008</v>
      </c>
      <c r="E363" s="4">
        <v>3.8</v>
      </c>
      <c r="G363" s="23" t="s">
        <v>102</v>
      </c>
      <c r="H363" s="2">
        <v>0</v>
      </c>
      <c r="I363" s="2">
        <v>3.9</v>
      </c>
    </row>
    <row r="364" spans="1:9" x14ac:dyDescent="0.35">
      <c r="A364" s="1" t="s">
        <v>0</v>
      </c>
      <c r="B364" s="1" t="s">
        <v>101</v>
      </c>
      <c r="C364" s="1" t="s">
        <v>83</v>
      </c>
      <c r="D364" s="2">
        <v>2017</v>
      </c>
      <c r="E364" s="4">
        <v>2.5</v>
      </c>
      <c r="G364" s="7" t="s">
        <v>69</v>
      </c>
      <c r="H364" s="2">
        <v>8.8000000000000007</v>
      </c>
      <c r="I364" s="2">
        <v>9.4</v>
      </c>
    </row>
    <row r="365" spans="1:9" x14ac:dyDescent="0.35">
      <c r="A365" s="1" t="s">
        <v>0</v>
      </c>
      <c r="B365" s="1" t="s">
        <v>101</v>
      </c>
      <c r="C365" s="1" t="s">
        <v>84</v>
      </c>
      <c r="D365" s="2">
        <v>2008</v>
      </c>
      <c r="E365" s="4">
        <v>2.4</v>
      </c>
      <c r="G365" s="23" t="s">
        <v>1</v>
      </c>
      <c r="H365" s="2">
        <v>2.5</v>
      </c>
      <c r="I365" s="2">
        <v>2.9</v>
      </c>
    </row>
    <row r="366" spans="1:9" x14ac:dyDescent="0.35">
      <c r="A366" s="1" t="s">
        <v>0</v>
      </c>
      <c r="B366" s="1" t="s">
        <v>101</v>
      </c>
      <c r="C366" s="1" t="s">
        <v>84</v>
      </c>
      <c r="D366" s="2">
        <v>2017</v>
      </c>
      <c r="E366" s="4">
        <v>3.1</v>
      </c>
      <c r="G366" s="23" t="s">
        <v>101</v>
      </c>
      <c r="H366" s="2">
        <v>2.7</v>
      </c>
      <c r="I366" s="2">
        <v>3</v>
      </c>
    </row>
    <row r="367" spans="1:9" x14ac:dyDescent="0.35">
      <c r="A367" s="1" t="s">
        <v>0</v>
      </c>
      <c r="B367" s="1" t="s">
        <v>101</v>
      </c>
      <c r="C367" s="1" t="s">
        <v>85</v>
      </c>
      <c r="D367" s="2">
        <v>2008</v>
      </c>
      <c r="E367" s="4">
        <v>2.9</v>
      </c>
      <c r="G367" s="23" t="s">
        <v>102</v>
      </c>
      <c r="H367" s="2">
        <v>3.6</v>
      </c>
      <c r="I367" s="2">
        <v>3.5</v>
      </c>
    </row>
    <row r="368" spans="1:9" x14ac:dyDescent="0.35">
      <c r="A368" s="1" t="s">
        <v>0</v>
      </c>
      <c r="B368" s="1" t="s">
        <v>101</v>
      </c>
      <c r="C368" s="1" t="s">
        <v>85</v>
      </c>
      <c r="D368" s="2">
        <v>2017</v>
      </c>
      <c r="E368" s="4">
        <v>2.5</v>
      </c>
      <c r="G368" s="7" t="s">
        <v>99</v>
      </c>
      <c r="H368" s="2">
        <v>11.5</v>
      </c>
      <c r="I368" s="2">
        <v>7.8000000000000007</v>
      </c>
    </row>
    <row r="369" spans="1:9" x14ac:dyDescent="0.35">
      <c r="A369" s="1" t="s">
        <v>0</v>
      </c>
      <c r="B369" s="1" t="s">
        <v>101</v>
      </c>
      <c r="C369" s="1" t="s">
        <v>86</v>
      </c>
      <c r="D369" s="2">
        <v>2008</v>
      </c>
      <c r="E369" s="4">
        <v>3.6</v>
      </c>
      <c r="G369" s="23" t="s">
        <v>1</v>
      </c>
      <c r="H369" s="2">
        <v>3</v>
      </c>
      <c r="I369" s="2">
        <v>2.1</v>
      </c>
    </row>
    <row r="370" spans="1:9" x14ac:dyDescent="0.35">
      <c r="A370" s="1" t="s">
        <v>0</v>
      </c>
      <c r="B370" s="1" t="s">
        <v>101</v>
      </c>
      <c r="C370" s="1" t="s">
        <v>86</v>
      </c>
      <c r="D370" s="2">
        <v>2017</v>
      </c>
      <c r="E370" s="4">
        <v>4.5</v>
      </c>
      <c r="G370" s="23" t="s">
        <v>101</v>
      </c>
      <c r="H370" s="2">
        <v>3.5</v>
      </c>
      <c r="I370" s="2">
        <v>2.2000000000000002</v>
      </c>
    </row>
    <row r="371" spans="1:9" x14ac:dyDescent="0.35">
      <c r="A371" s="1" t="s">
        <v>0</v>
      </c>
      <c r="B371" s="1" t="s">
        <v>101</v>
      </c>
      <c r="C371" s="1" t="s">
        <v>87</v>
      </c>
      <c r="D371" s="2">
        <v>2008</v>
      </c>
      <c r="E371" s="4">
        <v>2.8</v>
      </c>
      <c r="G371" s="23" t="s">
        <v>102</v>
      </c>
      <c r="H371" s="2">
        <v>5</v>
      </c>
      <c r="I371" s="2">
        <v>3.5</v>
      </c>
    </row>
    <row r="372" spans="1:9" x14ac:dyDescent="0.35">
      <c r="A372" s="1" t="s">
        <v>0</v>
      </c>
      <c r="B372" s="1" t="s">
        <v>101</v>
      </c>
      <c r="C372" s="1" t="s">
        <v>87</v>
      </c>
      <c r="D372" s="2">
        <v>2017</v>
      </c>
      <c r="E372" s="4">
        <v>2.8</v>
      </c>
      <c r="G372" s="7" t="s">
        <v>89</v>
      </c>
      <c r="H372" s="2">
        <v>11.2</v>
      </c>
      <c r="I372" s="2">
        <v>7.9</v>
      </c>
    </row>
    <row r="373" spans="1:9" x14ac:dyDescent="0.35">
      <c r="A373" s="1" t="s">
        <v>0</v>
      </c>
      <c r="B373" s="1" t="s">
        <v>101</v>
      </c>
      <c r="C373" s="1" t="s">
        <v>88</v>
      </c>
      <c r="D373" s="2">
        <v>2008</v>
      </c>
      <c r="E373" s="4">
        <v>3.6</v>
      </c>
      <c r="G373" s="23" t="s">
        <v>1</v>
      </c>
      <c r="H373" s="2">
        <v>3</v>
      </c>
      <c r="I373" s="2">
        <v>2.5</v>
      </c>
    </row>
    <row r="374" spans="1:9" x14ac:dyDescent="0.35">
      <c r="A374" s="1" t="s">
        <v>0</v>
      </c>
      <c r="B374" s="1" t="s">
        <v>101</v>
      </c>
      <c r="C374" s="1" t="s">
        <v>88</v>
      </c>
      <c r="D374" s="2">
        <v>2017</v>
      </c>
      <c r="E374" s="4">
        <v>2.9</v>
      </c>
      <c r="G374" s="23" t="s">
        <v>101</v>
      </c>
      <c r="H374" s="2">
        <v>3.5</v>
      </c>
      <c r="I374" s="2">
        <v>2.2999999999999998</v>
      </c>
    </row>
    <row r="375" spans="1:9" x14ac:dyDescent="0.35">
      <c r="A375" s="1" t="s">
        <v>0</v>
      </c>
      <c r="B375" s="1" t="s">
        <v>101</v>
      </c>
      <c r="C375" s="1" t="s">
        <v>89</v>
      </c>
      <c r="D375" s="2">
        <v>2008</v>
      </c>
      <c r="E375" s="4">
        <v>3.5</v>
      </c>
      <c r="G375" s="23" t="s">
        <v>102</v>
      </c>
      <c r="H375" s="2">
        <v>4.7</v>
      </c>
      <c r="I375" s="2">
        <v>3.1</v>
      </c>
    </row>
    <row r="376" spans="1:9" x14ac:dyDescent="0.35">
      <c r="A376" s="1" t="s">
        <v>0</v>
      </c>
      <c r="B376" s="1" t="s">
        <v>101</v>
      </c>
      <c r="C376" s="1" t="s">
        <v>89</v>
      </c>
      <c r="D376" s="2">
        <v>2017</v>
      </c>
      <c r="E376" s="4">
        <v>2.2999999999999998</v>
      </c>
      <c r="G376" s="7" t="s">
        <v>48</v>
      </c>
      <c r="H376" s="2">
        <v>9.5</v>
      </c>
      <c r="I376" s="2">
        <v>11.9</v>
      </c>
    </row>
    <row r="377" spans="1:9" x14ac:dyDescent="0.35">
      <c r="A377" s="1" t="s">
        <v>0</v>
      </c>
      <c r="B377" s="1" t="s">
        <v>101</v>
      </c>
      <c r="C377" s="1" t="s">
        <v>90</v>
      </c>
      <c r="D377" s="2">
        <v>2008</v>
      </c>
      <c r="E377" s="4">
        <v>5.3</v>
      </c>
      <c r="G377" s="23" t="s">
        <v>1</v>
      </c>
      <c r="H377" s="2">
        <v>2.7</v>
      </c>
      <c r="I377" s="2">
        <v>3.3</v>
      </c>
    </row>
    <row r="378" spans="1:9" x14ac:dyDescent="0.35">
      <c r="A378" s="1" t="s">
        <v>0</v>
      </c>
      <c r="B378" s="1" t="s">
        <v>101</v>
      </c>
      <c r="C378" s="1" t="s">
        <v>90</v>
      </c>
      <c r="D378" s="2">
        <v>2017</v>
      </c>
      <c r="E378" s="4">
        <v>3.3</v>
      </c>
      <c r="G378" s="23" t="s">
        <v>101</v>
      </c>
      <c r="H378" s="2">
        <v>3.2</v>
      </c>
      <c r="I378" s="2">
        <v>3.6</v>
      </c>
    </row>
    <row r="379" spans="1:9" x14ac:dyDescent="0.35">
      <c r="A379" s="1" t="s">
        <v>0</v>
      </c>
      <c r="B379" s="1" t="s">
        <v>101</v>
      </c>
      <c r="C379" s="1" t="s">
        <v>91</v>
      </c>
      <c r="D379" s="2">
        <v>2008</v>
      </c>
      <c r="E379" s="4">
        <v>5.4</v>
      </c>
      <c r="G379" s="23" t="s">
        <v>102</v>
      </c>
      <c r="H379" s="2">
        <v>3.6</v>
      </c>
      <c r="I379" s="2">
        <v>5</v>
      </c>
    </row>
    <row r="380" spans="1:9" x14ac:dyDescent="0.35">
      <c r="A380" s="1" t="s">
        <v>0</v>
      </c>
      <c r="B380" s="1" t="s">
        <v>101</v>
      </c>
      <c r="C380" s="1" t="s">
        <v>91</v>
      </c>
      <c r="D380" s="2">
        <v>2017</v>
      </c>
      <c r="E380" s="4">
        <v>3</v>
      </c>
      <c r="G380" s="7" t="s">
        <v>58</v>
      </c>
      <c r="H380" s="2">
        <v>9.1</v>
      </c>
      <c r="I380" s="2">
        <v>9.8000000000000007</v>
      </c>
    </row>
    <row r="381" spans="1:9" x14ac:dyDescent="0.35">
      <c r="A381" s="1" t="s">
        <v>0</v>
      </c>
      <c r="B381" s="1" t="s">
        <v>101</v>
      </c>
      <c r="C381" s="1" t="s">
        <v>92</v>
      </c>
      <c r="D381" s="2">
        <v>2008</v>
      </c>
      <c r="E381" s="4">
        <v>3.9</v>
      </c>
      <c r="G381" s="23" t="s">
        <v>1</v>
      </c>
      <c r="H381" s="2">
        <v>2.7</v>
      </c>
      <c r="I381" s="2">
        <v>3</v>
      </c>
    </row>
    <row r="382" spans="1:9" x14ac:dyDescent="0.35">
      <c r="A382" s="1" t="s">
        <v>0</v>
      </c>
      <c r="B382" s="1" t="s">
        <v>101</v>
      </c>
      <c r="C382" s="1" t="s">
        <v>92</v>
      </c>
      <c r="D382" s="2">
        <v>2017</v>
      </c>
      <c r="E382" s="4">
        <v>2.7</v>
      </c>
      <c r="G382" s="23" t="s">
        <v>101</v>
      </c>
      <c r="H382" s="2">
        <v>2.8</v>
      </c>
      <c r="I382" s="2">
        <v>3.2</v>
      </c>
    </row>
    <row r="383" spans="1:9" x14ac:dyDescent="0.35">
      <c r="A383" s="1" t="s">
        <v>0</v>
      </c>
      <c r="B383" s="1" t="s">
        <v>101</v>
      </c>
      <c r="C383" s="1" t="s">
        <v>93</v>
      </c>
      <c r="D383" s="2">
        <v>2008</v>
      </c>
      <c r="E383" s="4">
        <v>0</v>
      </c>
      <c r="G383" s="23" t="s">
        <v>102</v>
      </c>
      <c r="H383" s="2">
        <v>3.6</v>
      </c>
      <c r="I383" s="2">
        <v>3.6</v>
      </c>
    </row>
    <row r="384" spans="1:9" x14ac:dyDescent="0.35">
      <c r="A384" s="1" t="s">
        <v>0</v>
      </c>
      <c r="B384" s="1" t="s">
        <v>101</v>
      </c>
      <c r="C384" s="1" t="s">
        <v>93</v>
      </c>
      <c r="D384" s="2">
        <v>2017</v>
      </c>
      <c r="E384" s="4">
        <v>3.1</v>
      </c>
      <c r="G384" s="7" t="s">
        <v>70</v>
      </c>
      <c r="H384" s="2">
        <v>13.399999999999999</v>
      </c>
      <c r="I384" s="2">
        <v>10.7</v>
      </c>
    </row>
    <row r="385" spans="1:9" x14ac:dyDescent="0.35">
      <c r="A385" s="1" t="s">
        <v>0</v>
      </c>
      <c r="B385" s="1" t="s">
        <v>101</v>
      </c>
      <c r="C385" s="1" t="s">
        <v>94</v>
      </c>
      <c r="D385" s="2">
        <v>2008</v>
      </c>
      <c r="E385" s="4">
        <v>4.4000000000000004</v>
      </c>
      <c r="G385" s="23" t="s">
        <v>1</v>
      </c>
      <c r="H385" s="2">
        <v>3.2</v>
      </c>
      <c r="I385" s="2">
        <v>2.9</v>
      </c>
    </row>
    <row r="386" spans="1:9" x14ac:dyDescent="0.35">
      <c r="A386" s="1" t="s">
        <v>0</v>
      </c>
      <c r="B386" s="1" t="s">
        <v>101</v>
      </c>
      <c r="C386" s="1" t="s">
        <v>94</v>
      </c>
      <c r="D386" s="2">
        <v>2017</v>
      </c>
      <c r="E386" s="4">
        <v>6</v>
      </c>
      <c r="G386" s="23" t="s">
        <v>101</v>
      </c>
      <c r="H386" s="2">
        <v>4.0999999999999996</v>
      </c>
      <c r="I386" s="2">
        <v>3.4</v>
      </c>
    </row>
    <row r="387" spans="1:9" x14ac:dyDescent="0.35">
      <c r="A387" s="1" t="s">
        <v>0</v>
      </c>
      <c r="B387" s="1" t="s">
        <v>101</v>
      </c>
      <c r="C387" s="1" t="s">
        <v>95</v>
      </c>
      <c r="D387" s="2">
        <v>2008</v>
      </c>
      <c r="E387" s="4">
        <v>3.5</v>
      </c>
      <c r="G387" s="23" t="s">
        <v>102</v>
      </c>
      <c r="H387" s="2">
        <v>6.1</v>
      </c>
      <c r="I387" s="2">
        <v>4.4000000000000004</v>
      </c>
    </row>
    <row r="388" spans="1:9" x14ac:dyDescent="0.35">
      <c r="A388" s="1" t="s">
        <v>0</v>
      </c>
      <c r="B388" s="1" t="s">
        <v>101</v>
      </c>
      <c r="C388" s="1" t="s">
        <v>95</v>
      </c>
      <c r="D388" s="2">
        <v>2017</v>
      </c>
      <c r="E388" s="4">
        <v>4.4000000000000004</v>
      </c>
      <c r="G388" s="7" t="s">
        <v>100</v>
      </c>
      <c r="H388" s="2">
        <v>10.899999999999999</v>
      </c>
      <c r="I388" s="2">
        <v>8</v>
      </c>
    </row>
    <row r="389" spans="1:9" x14ac:dyDescent="0.35">
      <c r="A389" s="1" t="s">
        <v>0</v>
      </c>
      <c r="B389" s="1" t="s">
        <v>101</v>
      </c>
      <c r="C389" s="1" t="s">
        <v>96</v>
      </c>
      <c r="D389" s="2">
        <v>2008</v>
      </c>
      <c r="E389" s="4">
        <v>3.1</v>
      </c>
      <c r="G389" s="23" t="s">
        <v>1</v>
      </c>
      <c r="H389" s="2">
        <v>2.7</v>
      </c>
      <c r="I389" s="2">
        <v>2.4</v>
      </c>
    </row>
    <row r="390" spans="1:9" x14ac:dyDescent="0.35">
      <c r="A390" s="1" t="s">
        <v>0</v>
      </c>
      <c r="B390" s="1" t="s">
        <v>101</v>
      </c>
      <c r="C390" s="1" t="s">
        <v>96</v>
      </c>
      <c r="D390" s="2">
        <v>2017</v>
      </c>
      <c r="E390" s="4">
        <v>1.9</v>
      </c>
      <c r="G390" s="23" t="s">
        <v>101</v>
      </c>
      <c r="H390" s="2">
        <v>3.4</v>
      </c>
      <c r="I390" s="2">
        <v>2.2000000000000002</v>
      </c>
    </row>
    <row r="391" spans="1:9" x14ac:dyDescent="0.35">
      <c r="A391" s="1" t="s">
        <v>0</v>
      </c>
      <c r="B391" s="1" t="s">
        <v>101</v>
      </c>
      <c r="C391" s="1" t="s">
        <v>97</v>
      </c>
      <c r="D391" s="2">
        <v>2008</v>
      </c>
      <c r="E391" s="4">
        <v>4</v>
      </c>
      <c r="G391" s="23" t="s">
        <v>102</v>
      </c>
      <c r="H391" s="2">
        <v>4.8</v>
      </c>
      <c r="I391" s="2">
        <v>3.4</v>
      </c>
    </row>
    <row r="392" spans="1:9" x14ac:dyDescent="0.35">
      <c r="A392" s="1" t="s">
        <v>0</v>
      </c>
      <c r="B392" s="1" t="s">
        <v>101</v>
      </c>
      <c r="C392" s="1" t="s">
        <v>97</v>
      </c>
      <c r="D392" s="2">
        <v>2017</v>
      </c>
      <c r="E392" s="4">
        <v>2.6</v>
      </c>
      <c r="G392" s="7" t="s">
        <v>81</v>
      </c>
      <c r="H392" s="2">
        <v>12</v>
      </c>
      <c r="I392" s="2">
        <v>10.7</v>
      </c>
    </row>
    <row r="393" spans="1:9" x14ac:dyDescent="0.35">
      <c r="A393" s="1" t="s">
        <v>0</v>
      </c>
      <c r="B393" s="1" t="s">
        <v>101</v>
      </c>
      <c r="C393" s="1" t="s">
        <v>98</v>
      </c>
      <c r="D393" s="2">
        <v>2008</v>
      </c>
      <c r="E393" s="4">
        <v>2.9</v>
      </c>
      <c r="G393" s="23" t="s">
        <v>1</v>
      </c>
      <c r="H393" s="2">
        <v>3.1</v>
      </c>
      <c r="I393" s="2">
        <v>2.9</v>
      </c>
    </row>
    <row r="394" spans="1:9" x14ac:dyDescent="0.35">
      <c r="A394" s="1" t="s">
        <v>0</v>
      </c>
      <c r="B394" s="1" t="s">
        <v>101</v>
      </c>
      <c r="C394" s="1" t="s">
        <v>98</v>
      </c>
      <c r="D394" s="2">
        <v>2017</v>
      </c>
      <c r="E394" s="4">
        <v>3.2</v>
      </c>
      <c r="G394" s="23" t="s">
        <v>101</v>
      </c>
      <c r="H394" s="2">
        <v>3.5</v>
      </c>
      <c r="I394" s="2">
        <v>3.2</v>
      </c>
    </row>
    <row r="395" spans="1:9" x14ac:dyDescent="0.35">
      <c r="A395" s="1" t="s">
        <v>0</v>
      </c>
      <c r="B395" s="1" t="s">
        <v>101</v>
      </c>
      <c r="C395" s="1" t="s">
        <v>99</v>
      </c>
      <c r="D395" s="2">
        <v>2008</v>
      </c>
      <c r="E395" s="4">
        <v>3.5</v>
      </c>
      <c r="G395" s="23" t="s">
        <v>102</v>
      </c>
      <c r="H395" s="2">
        <v>5.4</v>
      </c>
      <c r="I395" s="2">
        <v>4.5999999999999996</v>
      </c>
    </row>
    <row r="396" spans="1:9" x14ac:dyDescent="0.35">
      <c r="A396" s="1" t="s">
        <v>0</v>
      </c>
      <c r="B396" s="1" t="s">
        <v>101</v>
      </c>
      <c r="C396" s="1" t="s">
        <v>99</v>
      </c>
      <c r="D396" s="2">
        <v>2017</v>
      </c>
      <c r="E396" s="4">
        <v>2.2000000000000002</v>
      </c>
      <c r="G396" s="7" t="s">
        <v>112</v>
      </c>
      <c r="H396" s="2">
        <v>1136.8000000000004</v>
      </c>
      <c r="I396" s="2">
        <v>1062.5999999999997</v>
      </c>
    </row>
    <row r="397" spans="1:9" x14ac:dyDescent="0.35">
      <c r="A397" s="1" t="s">
        <v>0</v>
      </c>
      <c r="B397" s="1" t="s">
        <v>101</v>
      </c>
      <c r="C397" s="1" t="s">
        <v>100</v>
      </c>
      <c r="D397" s="2">
        <v>2008</v>
      </c>
      <c r="E397" s="4">
        <v>3.4</v>
      </c>
    </row>
    <row r="398" spans="1:9" x14ac:dyDescent="0.35">
      <c r="A398" s="1" t="s">
        <v>0</v>
      </c>
      <c r="B398" s="1" t="s">
        <v>101</v>
      </c>
      <c r="C398" s="1" t="s">
        <v>100</v>
      </c>
      <c r="D398" s="2">
        <v>2017</v>
      </c>
      <c r="E398" s="4">
        <v>2.2000000000000002</v>
      </c>
    </row>
    <row r="399" spans="1:9" x14ac:dyDescent="0.35">
      <c r="A399" s="1" t="s">
        <v>0</v>
      </c>
      <c r="B399" s="1" t="s">
        <v>102</v>
      </c>
      <c r="C399" s="1" t="s">
        <v>2</v>
      </c>
      <c r="D399" s="2">
        <v>2008</v>
      </c>
      <c r="E399" s="4">
        <v>5.3</v>
      </c>
    </row>
    <row r="400" spans="1:9" x14ac:dyDescent="0.35">
      <c r="A400" s="1" t="s">
        <v>0</v>
      </c>
      <c r="B400" s="1" t="s">
        <v>102</v>
      </c>
      <c r="C400" s="1" t="s">
        <v>2</v>
      </c>
      <c r="D400" s="2">
        <v>2017</v>
      </c>
      <c r="E400" s="4">
        <v>4.3</v>
      </c>
    </row>
    <row r="401" spans="1:5" x14ac:dyDescent="0.35">
      <c r="A401" s="1" t="s">
        <v>0</v>
      </c>
      <c r="B401" s="1" t="s">
        <v>102</v>
      </c>
      <c r="C401" s="1" t="s">
        <v>3</v>
      </c>
      <c r="D401" s="2">
        <v>2008</v>
      </c>
      <c r="E401" s="4">
        <v>4.3</v>
      </c>
    </row>
    <row r="402" spans="1:5" x14ac:dyDescent="0.35">
      <c r="A402" s="1" t="s">
        <v>0</v>
      </c>
      <c r="B402" s="1" t="s">
        <v>102</v>
      </c>
      <c r="C402" s="1" t="s">
        <v>3</v>
      </c>
      <c r="D402" s="2">
        <v>2017</v>
      </c>
      <c r="E402" s="4">
        <v>4.0999999999999996</v>
      </c>
    </row>
    <row r="403" spans="1:5" x14ac:dyDescent="0.35">
      <c r="A403" s="1" t="s">
        <v>0</v>
      </c>
      <c r="B403" s="1" t="s">
        <v>102</v>
      </c>
      <c r="C403" s="1" t="s">
        <v>4</v>
      </c>
      <c r="D403" s="2">
        <v>2008</v>
      </c>
      <c r="E403" s="4">
        <v>4.4000000000000004</v>
      </c>
    </row>
    <row r="404" spans="1:5" x14ac:dyDescent="0.35">
      <c r="A404" s="1" t="s">
        <v>0</v>
      </c>
      <c r="B404" s="1" t="s">
        <v>102</v>
      </c>
      <c r="C404" s="1" t="s">
        <v>4</v>
      </c>
      <c r="D404" s="2">
        <v>2017</v>
      </c>
      <c r="E404" s="4">
        <v>4</v>
      </c>
    </row>
    <row r="405" spans="1:5" x14ac:dyDescent="0.35">
      <c r="A405" s="1" t="s">
        <v>0</v>
      </c>
      <c r="B405" s="1" t="s">
        <v>102</v>
      </c>
      <c r="C405" s="1" t="s">
        <v>5</v>
      </c>
      <c r="D405" s="2">
        <v>2008</v>
      </c>
      <c r="E405" s="4">
        <v>0</v>
      </c>
    </row>
    <row r="406" spans="1:5" x14ac:dyDescent="0.35">
      <c r="A406" s="1" t="s">
        <v>0</v>
      </c>
      <c r="B406" s="1" t="s">
        <v>102</v>
      </c>
      <c r="C406" s="1" t="s">
        <v>5</v>
      </c>
      <c r="D406" s="2">
        <v>2017</v>
      </c>
      <c r="E406" s="4">
        <v>4</v>
      </c>
    </row>
    <row r="407" spans="1:5" x14ac:dyDescent="0.35">
      <c r="A407" s="1" t="s">
        <v>0</v>
      </c>
      <c r="B407" s="1" t="s">
        <v>102</v>
      </c>
      <c r="C407" s="1" t="s">
        <v>6</v>
      </c>
      <c r="D407" s="2">
        <v>2008</v>
      </c>
      <c r="E407" s="4">
        <v>4.0999999999999996</v>
      </c>
    </row>
    <row r="408" spans="1:5" x14ac:dyDescent="0.35">
      <c r="A408" s="1" t="s">
        <v>0</v>
      </c>
      <c r="B408" s="1" t="s">
        <v>102</v>
      </c>
      <c r="C408" s="1" t="s">
        <v>6</v>
      </c>
      <c r="D408" s="2">
        <v>2017</v>
      </c>
      <c r="E408" s="4">
        <v>3.9</v>
      </c>
    </row>
    <row r="409" spans="1:5" x14ac:dyDescent="0.35">
      <c r="A409" s="1" t="s">
        <v>0</v>
      </c>
      <c r="B409" s="1" t="s">
        <v>102</v>
      </c>
      <c r="C409" s="1" t="s">
        <v>7</v>
      </c>
      <c r="D409" s="2">
        <v>2008</v>
      </c>
      <c r="E409" s="4">
        <v>6.1</v>
      </c>
    </row>
    <row r="410" spans="1:5" x14ac:dyDescent="0.35">
      <c r="A410" s="1" t="s">
        <v>0</v>
      </c>
      <c r="B410" s="1" t="s">
        <v>102</v>
      </c>
      <c r="C410" s="1" t="s">
        <v>7</v>
      </c>
      <c r="D410" s="2">
        <v>2017</v>
      </c>
      <c r="E410" s="4">
        <v>4.9000000000000004</v>
      </c>
    </row>
    <row r="411" spans="1:5" x14ac:dyDescent="0.35">
      <c r="A411" s="1" t="s">
        <v>0</v>
      </c>
      <c r="B411" s="1" t="s">
        <v>102</v>
      </c>
      <c r="C411" s="1" t="s">
        <v>8</v>
      </c>
      <c r="D411" s="2">
        <v>2008</v>
      </c>
      <c r="E411" s="4">
        <v>4.9000000000000004</v>
      </c>
    </row>
    <row r="412" spans="1:5" x14ac:dyDescent="0.35">
      <c r="A412" s="1" t="s">
        <v>0</v>
      </c>
      <c r="B412" s="1" t="s">
        <v>102</v>
      </c>
      <c r="C412" s="1" t="s">
        <v>8</v>
      </c>
      <c r="D412" s="2">
        <v>2017</v>
      </c>
      <c r="E412" s="4">
        <v>5.4</v>
      </c>
    </row>
    <row r="413" spans="1:5" x14ac:dyDescent="0.35">
      <c r="A413" s="1" t="s">
        <v>0</v>
      </c>
      <c r="B413" s="1" t="s">
        <v>102</v>
      </c>
      <c r="C413" s="1" t="s">
        <v>9</v>
      </c>
      <c r="D413" s="2">
        <v>2008</v>
      </c>
      <c r="E413" s="4">
        <v>5</v>
      </c>
    </row>
    <row r="414" spans="1:5" x14ac:dyDescent="0.35">
      <c r="A414" s="1" t="s">
        <v>0</v>
      </c>
      <c r="B414" s="1" t="s">
        <v>102</v>
      </c>
      <c r="C414" s="1" t="s">
        <v>9</v>
      </c>
      <c r="D414" s="2">
        <v>2017</v>
      </c>
      <c r="E414" s="4">
        <v>4.7</v>
      </c>
    </row>
    <row r="415" spans="1:5" x14ac:dyDescent="0.35">
      <c r="A415" s="1" t="s">
        <v>0</v>
      </c>
      <c r="B415" s="1" t="s">
        <v>102</v>
      </c>
      <c r="C415" s="1" t="s">
        <v>10</v>
      </c>
      <c r="D415" s="2">
        <v>2008</v>
      </c>
      <c r="E415" s="4">
        <v>6.8</v>
      </c>
    </row>
    <row r="416" spans="1:5" x14ac:dyDescent="0.35">
      <c r="A416" s="1" t="s">
        <v>0</v>
      </c>
      <c r="B416" s="1" t="s">
        <v>102</v>
      </c>
      <c r="C416" s="1" t="s">
        <v>10</v>
      </c>
      <c r="D416" s="2">
        <v>2017</v>
      </c>
      <c r="E416" s="4">
        <v>4.9000000000000004</v>
      </c>
    </row>
    <row r="417" spans="1:5" x14ac:dyDescent="0.35">
      <c r="A417" s="1" t="s">
        <v>0</v>
      </c>
      <c r="B417" s="1" t="s">
        <v>102</v>
      </c>
      <c r="C417" s="1" t="s">
        <v>11</v>
      </c>
      <c r="D417" s="2">
        <v>2008</v>
      </c>
      <c r="E417" s="4">
        <v>4.5999999999999996</v>
      </c>
    </row>
    <row r="418" spans="1:5" x14ac:dyDescent="0.35">
      <c r="A418" s="1" t="s">
        <v>0</v>
      </c>
      <c r="B418" s="1" t="s">
        <v>102</v>
      </c>
      <c r="C418" s="1" t="s">
        <v>11</v>
      </c>
      <c r="D418" s="2">
        <v>2017</v>
      </c>
      <c r="E418" s="4">
        <v>5.0999999999999996</v>
      </c>
    </row>
    <row r="419" spans="1:5" x14ac:dyDescent="0.35">
      <c r="A419" s="1" t="s">
        <v>0</v>
      </c>
      <c r="B419" s="1" t="s">
        <v>102</v>
      </c>
      <c r="C419" s="1" t="s">
        <v>12</v>
      </c>
      <c r="D419" s="2">
        <v>2008</v>
      </c>
      <c r="E419" s="4">
        <v>4.3</v>
      </c>
    </row>
    <row r="420" spans="1:5" x14ac:dyDescent="0.35">
      <c r="A420" s="1" t="s">
        <v>0</v>
      </c>
      <c r="B420" s="1" t="s">
        <v>102</v>
      </c>
      <c r="C420" s="1" t="s">
        <v>12</v>
      </c>
      <c r="D420" s="2">
        <v>2017</v>
      </c>
      <c r="E420" s="4">
        <v>2.5</v>
      </c>
    </row>
    <row r="421" spans="1:5" x14ac:dyDescent="0.35">
      <c r="A421" s="1" t="s">
        <v>0</v>
      </c>
      <c r="B421" s="1" t="s">
        <v>102</v>
      </c>
      <c r="C421" s="1" t="s">
        <v>13</v>
      </c>
      <c r="D421" s="2">
        <v>2008</v>
      </c>
      <c r="E421" s="4">
        <v>5</v>
      </c>
    </row>
    <row r="422" spans="1:5" x14ac:dyDescent="0.35">
      <c r="A422" s="1" t="s">
        <v>0</v>
      </c>
      <c r="B422" s="1" t="s">
        <v>102</v>
      </c>
      <c r="C422" s="1" t="s">
        <v>13</v>
      </c>
      <c r="D422" s="2">
        <v>2017</v>
      </c>
      <c r="E422" s="4">
        <v>3.5</v>
      </c>
    </row>
    <row r="423" spans="1:5" x14ac:dyDescent="0.35">
      <c r="A423" s="1" t="s">
        <v>0</v>
      </c>
      <c r="B423" s="1" t="s">
        <v>102</v>
      </c>
      <c r="C423" s="1" t="s">
        <v>14</v>
      </c>
      <c r="D423" s="2">
        <v>2008</v>
      </c>
      <c r="E423" s="4">
        <v>4.7</v>
      </c>
    </row>
    <row r="424" spans="1:5" x14ac:dyDescent="0.35">
      <c r="A424" s="1" t="s">
        <v>0</v>
      </c>
      <c r="B424" s="1" t="s">
        <v>102</v>
      </c>
      <c r="C424" s="1" t="s">
        <v>14</v>
      </c>
      <c r="D424" s="2">
        <v>2017</v>
      </c>
      <c r="E424" s="4">
        <v>4.9000000000000004</v>
      </c>
    </row>
    <row r="425" spans="1:5" x14ac:dyDescent="0.35">
      <c r="A425" s="1" t="s">
        <v>0</v>
      </c>
      <c r="B425" s="1" t="s">
        <v>102</v>
      </c>
      <c r="C425" s="1" t="s">
        <v>15</v>
      </c>
      <c r="D425" s="2">
        <v>2008</v>
      </c>
      <c r="E425" s="4">
        <v>6.9</v>
      </c>
    </row>
    <row r="426" spans="1:5" x14ac:dyDescent="0.35">
      <c r="A426" s="1" t="s">
        <v>0</v>
      </c>
      <c r="B426" s="1" t="s">
        <v>102</v>
      </c>
      <c r="C426" s="1" t="s">
        <v>15</v>
      </c>
      <c r="D426" s="2">
        <v>2017</v>
      </c>
      <c r="E426" s="4">
        <v>4.3</v>
      </c>
    </row>
    <row r="427" spans="1:5" x14ac:dyDescent="0.35">
      <c r="A427" s="1" t="s">
        <v>0</v>
      </c>
      <c r="B427" s="1" t="s">
        <v>102</v>
      </c>
      <c r="C427" s="1" t="s">
        <v>16</v>
      </c>
      <c r="D427" s="2">
        <v>2008</v>
      </c>
      <c r="E427" s="4">
        <v>7</v>
      </c>
    </row>
    <row r="428" spans="1:5" x14ac:dyDescent="0.35">
      <c r="A428" s="1" t="s">
        <v>0</v>
      </c>
      <c r="B428" s="1" t="s">
        <v>102</v>
      </c>
      <c r="C428" s="1" t="s">
        <v>16</v>
      </c>
      <c r="D428" s="2">
        <v>2017</v>
      </c>
      <c r="E428" s="4">
        <v>4.7</v>
      </c>
    </row>
    <row r="429" spans="1:5" x14ac:dyDescent="0.35">
      <c r="A429" s="1" t="s">
        <v>0</v>
      </c>
      <c r="B429" s="1" t="s">
        <v>102</v>
      </c>
      <c r="C429" s="1" t="s">
        <v>17</v>
      </c>
      <c r="D429" s="2">
        <v>2008</v>
      </c>
      <c r="E429" s="4">
        <v>4.5</v>
      </c>
    </row>
    <row r="430" spans="1:5" x14ac:dyDescent="0.35">
      <c r="A430" s="1" t="s">
        <v>0</v>
      </c>
      <c r="B430" s="1" t="s">
        <v>102</v>
      </c>
      <c r="C430" s="1" t="s">
        <v>17</v>
      </c>
      <c r="D430" s="2">
        <v>2017</v>
      </c>
      <c r="E430" s="4">
        <v>3.5</v>
      </c>
    </row>
    <row r="431" spans="1:5" x14ac:dyDescent="0.35">
      <c r="A431" s="1" t="s">
        <v>0</v>
      </c>
      <c r="B431" s="1" t="s">
        <v>102</v>
      </c>
      <c r="C431" s="1" t="s">
        <v>18</v>
      </c>
      <c r="D431" s="2">
        <v>2008</v>
      </c>
      <c r="E431" s="4">
        <v>5.0999999999999996</v>
      </c>
    </row>
    <row r="432" spans="1:5" x14ac:dyDescent="0.35">
      <c r="A432" s="1" t="s">
        <v>0</v>
      </c>
      <c r="B432" s="1" t="s">
        <v>102</v>
      </c>
      <c r="C432" s="1" t="s">
        <v>18</v>
      </c>
      <c r="D432" s="2">
        <v>2017</v>
      </c>
      <c r="E432" s="4">
        <v>6</v>
      </c>
    </row>
    <row r="433" spans="1:5" x14ac:dyDescent="0.35">
      <c r="A433" s="1" t="s">
        <v>0</v>
      </c>
      <c r="B433" s="1" t="s">
        <v>102</v>
      </c>
      <c r="C433" s="1" t="s">
        <v>19</v>
      </c>
      <c r="D433" s="2">
        <v>2008</v>
      </c>
      <c r="E433" s="4">
        <v>7.9</v>
      </c>
    </row>
    <row r="434" spans="1:5" x14ac:dyDescent="0.35">
      <c r="A434" s="1" t="s">
        <v>0</v>
      </c>
      <c r="B434" s="1" t="s">
        <v>102</v>
      </c>
      <c r="C434" s="1" t="s">
        <v>19</v>
      </c>
      <c r="D434" s="2">
        <v>2017</v>
      </c>
      <c r="E434" s="4">
        <v>6.2</v>
      </c>
    </row>
    <row r="435" spans="1:5" x14ac:dyDescent="0.35">
      <c r="A435" s="1" t="s">
        <v>0</v>
      </c>
      <c r="B435" s="1" t="s">
        <v>102</v>
      </c>
      <c r="C435" s="1" t="s">
        <v>20</v>
      </c>
      <c r="D435" s="2">
        <v>2008</v>
      </c>
      <c r="E435" s="4">
        <v>3.8</v>
      </c>
    </row>
    <row r="436" spans="1:5" x14ac:dyDescent="0.35">
      <c r="A436" s="1" t="s">
        <v>0</v>
      </c>
      <c r="B436" s="1" t="s">
        <v>102</v>
      </c>
      <c r="C436" s="1" t="s">
        <v>20</v>
      </c>
      <c r="D436" s="2">
        <v>2017</v>
      </c>
      <c r="E436" s="4">
        <v>5.3</v>
      </c>
    </row>
    <row r="437" spans="1:5" x14ac:dyDescent="0.35">
      <c r="A437" s="1" t="s">
        <v>0</v>
      </c>
      <c r="B437" s="1" t="s">
        <v>102</v>
      </c>
      <c r="C437" s="1" t="s">
        <v>21</v>
      </c>
      <c r="D437" s="2">
        <v>2008</v>
      </c>
      <c r="E437" s="4">
        <v>5.4</v>
      </c>
    </row>
    <row r="438" spans="1:5" x14ac:dyDescent="0.35">
      <c r="A438" s="1" t="s">
        <v>0</v>
      </c>
      <c r="B438" s="1" t="s">
        <v>102</v>
      </c>
      <c r="C438" s="1" t="s">
        <v>21</v>
      </c>
      <c r="D438" s="2">
        <v>2017</v>
      </c>
      <c r="E438" s="4">
        <v>3.6</v>
      </c>
    </row>
    <row r="439" spans="1:5" x14ac:dyDescent="0.35">
      <c r="A439" s="1" t="s">
        <v>0</v>
      </c>
      <c r="B439" s="1" t="s">
        <v>102</v>
      </c>
      <c r="C439" s="1" t="s">
        <v>22</v>
      </c>
      <c r="D439" s="2">
        <v>2008</v>
      </c>
      <c r="E439" s="4">
        <v>3.4</v>
      </c>
    </row>
    <row r="440" spans="1:5" x14ac:dyDescent="0.35">
      <c r="A440" s="1" t="s">
        <v>0</v>
      </c>
      <c r="B440" s="1" t="s">
        <v>102</v>
      </c>
      <c r="C440" s="1" t="s">
        <v>22</v>
      </c>
      <c r="D440" s="2">
        <v>2017</v>
      </c>
      <c r="E440" s="4">
        <v>3.6</v>
      </c>
    </row>
    <row r="441" spans="1:5" x14ac:dyDescent="0.35">
      <c r="A441" s="1" t="s">
        <v>0</v>
      </c>
      <c r="B441" s="1" t="s">
        <v>102</v>
      </c>
      <c r="C441" s="1" t="s">
        <v>23</v>
      </c>
      <c r="D441" s="2">
        <v>2008</v>
      </c>
      <c r="E441" s="4">
        <v>5.0999999999999996</v>
      </c>
    </row>
    <row r="442" spans="1:5" x14ac:dyDescent="0.35">
      <c r="A442" s="1" t="s">
        <v>0</v>
      </c>
      <c r="B442" s="1" t="s">
        <v>102</v>
      </c>
      <c r="C442" s="1" t="s">
        <v>23</v>
      </c>
      <c r="D442" s="2">
        <v>2017</v>
      </c>
      <c r="E442" s="4">
        <v>3.8</v>
      </c>
    </row>
    <row r="443" spans="1:5" x14ac:dyDescent="0.35">
      <c r="A443" s="1" t="s">
        <v>0</v>
      </c>
      <c r="B443" s="1" t="s">
        <v>102</v>
      </c>
      <c r="C443" s="1" t="s">
        <v>24</v>
      </c>
      <c r="D443" s="2">
        <v>2008</v>
      </c>
      <c r="E443" s="4">
        <v>3.2</v>
      </c>
    </row>
    <row r="444" spans="1:5" x14ac:dyDescent="0.35">
      <c r="A444" s="1" t="s">
        <v>0</v>
      </c>
      <c r="B444" s="1" t="s">
        <v>102</v>
      </c>
      <c r="C444" s="1" t="s">
        <v>24</v>
      </c>
      <c r="D444" s="2">
        <v>2017</v>
      </c>
      <c r="E444" s="4">
        <v>4.5</v>
      </c>
    </row>
    <row r="445" spans="1:5" x14ac:dyDescent="0.35">
      <c r="A445" s="1" t="s">
        <v>0</v>
      </c>
      <c r="B445" s="1" t="s">
        <v>102</v>
      </c>
      <c r="C445" s="1" t="s">
        <v>25</v>
      </c>
      <c r="D445" s="2">
        <v>2008</v>
      </c>
      <c r="E445" s="4">
        <v>0</v>
      </c>
    </row>
    <row r="446" spans="1:5" x14ac:dyDescent="0.35">
      <c r="A446" s="1" t="s">
        <v>0</v>
      </c>
      <c r="B446" s="1" t="s">
        <v>102</v>
      </c>
      <c r="C446" s="1" t="s">
        <v>25</v>
      </c>
      <c r="D446" s="2">
        <v>2017</v>
      </c>
      <c r="E446" s="4">
        <v>3.7</v>
      </c>
    </row>
    <row r="447" spans="1:5" x14ac:dyDescent="0.35">
      <c r="A447" s="1" t="s">
        <v>0</v>
      </c>
      <c r="B447" s="1" t="s">
        <v>102</v>
      </c>
      <c r="C447" s="1" t="s">
        <v>26</v>
      </c>
      <c r="D447" s="2">
        <v>2008</v>
      </c>
      <c r="E447" s="4">
        <v>6</v>
      </c>
    </row>
    <row r="448" spans="1:5" x14ac:dyDescent="0.35">
      <c r="A448" s="1" t="s">
        <v>0</v>
      </c>
      <c r="B448" s="1" t="s">
        <v>102</v>
      </c>
      <c r="C448" s="1" t="s">
        <v>26</v>
      </c>
      <c r="D448" s="2">
        <v>2017</v>
      </c>
      <c r="E448" s="4">
        <v>4.7</v>
      </c>
    </row>
    <row r="449" spans="1:5" x14ac:dyDescent="0.35">
      <c r="A449" s="1" t="s">
        <v>0</v>
      </c>
      <c r="B449" s="1" t="s">
        <v>102</v>
      </c>
      <c r="C449" s="1" t="s">
        <v>27</v>
      </c>
      <c r="D449" s="2">
        <v>2008</v>
      </c>
      <c r="E449" s="4">
        <v>6.2</v>
      </c>
    </row>
    <row r="450" spans="1:5" x14ac:dyDescent="0.35">
      <c r="A450" s="1" t="s">
        <v>0</v>
      </c>
      <c r="B450" s="1" t="s">
        <v>102</v>
      </c>
      <c r="C450" s="1" t="s">
        <v>27</v>
      </c>
      <c r="D450" s="2">
        <v>2017</v>
      </c>
      <c r="E450" s="4">
        <v>5.6</v>
      </c>
    </row>
    <row r="451" spans="1:5" x14ac:dyDescent="0.35">
      <c r="A451" s="1" t="s">
        <v>0</v>
      </c>
      <c r="B451" s="1" t="s">
        <v>102</v>
      </c>
      <c r="C451" s="1" t="s">
        <v>28</v>
      </c>
      <c r="D451" s="2">
        <v>2008</v>
      </c>
      <c r="E451" s="4">
        <v>3.9</v>
      </c>
    </row>
    <row r="452" spans="1:5" x14ac:dyDescent="0.35">
      <c r="A452" s="1" t="s">
        <v>0</v>
      </c>
      <c r="B452" s="1" t="s">
        <v>102</v>
      </c>
      <c r="C452" s="1" t="s">
        <v>28</v>
      </c>
      <c r="D452" s="2">
        <v>2017</v>
      </c>
      <c r="E452" s="4">
        <v>3.2</v>
      </c>
    </row>
    <row r="453" spans="1:5" x14ac:dyDescent="0.35">
      <c r="A453" s="1" t="s">
        <v>0</v>
      </c>
      <c r="B453" s="1" t="s">
        <v>102</v>
      </c>
      <c r="C453" s="1" t="s">
        <v>29</v>
      </c>
      <c r="D453" s="2">
        <v>2008</v>
      </c>
      <c r="E453" s="4">
        <v>5.7</v>
      </c>
    </row>
    <row r="454" spans="1:5" x14ac:dyDescent="0.35">
      <c r="A454" s="1" t="s">
        <v>0</v>
      </c>
      <c r="B454" s="1" t="s">
        <v>102</v>
      </c>
      <c r="C454" s="1" t="s">
        <v>29</v>
      </c>
      <c r="D454" s="2">
        <v>2017</v>
      </c>
      <c r="E454" s="4">
        <v>3.3</v>
      </c>
    </row>
    <row r="455" spans="1:5" x14ac:dyDescent="0.35">
      <c r="A455" s="1" t="s">
        <v>0</v>
      </c>
      <c r="B455" s="1" t="s">
        <v>102</v>
      </c>
      <c r="C455" s="1" t="s">
        <v>30</v>
      </c>
      <c r="D455" s="2">
        <v>2008</v>
      </c>
      <c r="E455" s="4">
        <v>5.0999999999999996</v>
      </c>
    </row>
    <row r="456" spans="1:5" x14ac:dyDescent="0.35">
      <c r="A456" s="1" t="s">
        <v>0</v>
      </c>
      <c r="B456" s="1" t="s">
        <v>102</v>
      </c>
      <c r="C456" s="1" t="s">
        <v>30</v>
      </c>
      <c r="D456" s="2">
        <v>2017</v>
      </c>
      <c r="E456" s="4">
        <v>5</v>
      </c>
    </row>
    <row r="457" spans="1:5" x14ac:dyDescent="0.35">
      <c r="A457" s="1" t="s">
        <v>0</v>
      </c>
      <c r="B457" s="1" t="s">
        <v>102</v>
      </c>
      <c r="C457" s="1" t="s">
        <v>31</v>
      </c>
      <c r="D457" s="2">
        <v>2008</v>
      </c>
      <c r="E457" s="4">
        <v>6.3</v>
      </c>
    </row>
    <row r="458" spans="1:5" x14ac:dyDescent="0.35">
      <c r="A458" s="1" t="s">
        <v>0</v>
      </c>
      <c r="B458" s="1" t="s">
        <v>102</v>
      </c>
      <c r="C458" s="1" t="s">
        <v>31</v>
      </c>
      <c r="D458" s="2">
        <v>2017</v>
      </c>
      <c r="E458" s="4">
        <v>4.2</v>
      </c>
    </row>
    <row r="459" spans="1:5" x14ac:dyDescent="0.35">
      <c r="A459" s="1" t="s">
        <v>0</v>
      </c>
      <c r="B459" s="1" t="s">
        <v>102</v>
      </c>
      <c r="C459" s="1" t="s">
        <v>32</v>
      </c>
      <c r="D459" s="2">
        <v>2008</v>
      </c>
      <c r="E459" s="4">
        <v>7.5</v>
      </c>
    </row>
    <row r="460" spans="1:5" x14ac:dyDescent="0.35">
      <c r="A460" s="1" t="s">
        <v>0</v>
      </c>
      <c r="B460" s="1" t="s">
        <v>102</v>
      </c>
      <c r="C460" s="1" t="s">
        <v>32</v>
      </c>
      <c r="D460" s="2">
        <v>2017</v>
      </c>
      <c r="E460" s="4">
        <v>5.2</v>
      </c>
    </row>
    <row r="461" spans="1:5" x14ac:dyDescent="0.35">
      <c r="A461" s="1" t="s">
        <v>0</v>
      </c>
      <c r="B461" s="1" t="s">
        <v>102</v>
      </c>
      <c r="C461" s="1" t="s">
        <v>33</v>
      </c>
      <c r="D461" s="2">
        <v>2008</v>
      </c>
      <c r="E461" s="4">
        <v>5.6</v>
      </c>
    </row>
    <row r="462" spans="1:5" x14ac:dyDescent="0.35">
      <c r="A462" s="1" t="s">
        <v>0</v>
      </c>
      <c r="B462" s="1" t="s">
        <v>102</v>
      </c>
      <c r="C462" s="1" t="s">
        <v>33</v>
      </c>
      <c r="D462" s="2">
        <v>2017</v>
      </c>
      <c r="E462" s="4">
        <v>3.9</v>
      </c>
    </row>
    <row r="463" spans="1:5" x14ac:dyDescent="0.35">
      <c r="A463" s="1" t="s">
        <v>0</v>
      </c>
      <c r="B463" s="1" t="s">
        <v>102</v>
      </c>
      <c r="C463" s="1" t="s">
        <v>34</v>
      </c>
      <c r="D463" s="2">
        <v>2008</v>
      </c>
      <c r="E463" s="4">
        <v>8.4</v>
      </c>
    </row>
    <row r="464" spans="1:5" x14ac:dyDescent="0.35">
      <c r="A464" s="1" t="s">
        <v>0</v>
      </c>
      <c r="B464" s="1" t="s">
        <v>102</v>
      </c>
      <c r="C464" s="1" t="s">
        <v>34</v>
      </c>
      <c r="D464" s="2">
        <v>2017</v>
      </c>
      <c r="E464" s="4">
        <v>5</v>
      </c>
    </row>
    <row r="465" spans="1:5" x14ac:dyDescent="0.35">
      <c r="A465" s="1" t="s">
        <v>0</v>
      </c>
      <c r="B465" s="1" t="s">
        <v>102</v>
      </c>
      <c r="C465" s="1" t="s">
        <v>35</v>
      </c>
      <c r="D465" s="2">
        <v>2008</v>
      </c>
      <c r="E465" s="4">
        <v>5.7</v>
      </c>
    </row>
    <row r="466" spans="1:5" x14ac:dyDescent="0.35">
      <c r="A466" s="1" t="s">
        <v>0</v>
      </c>
      <c r="B466" s="1" t="s">
        <v>102</v>
      </c>
      <c r="C466" s="1" t="s">
        <v>35</v>
      </c>
      <c r="D466" s="2">
        <v>2017</v>
      </c>
      <c r="E466" s="4">
        <v>4.7</v>
      </c>
    </row>
    <row r="467" spans="1:5" x14ac:dyDescent="0.35">
      <c r="A467" s="1" t="s">
        <v>0</v>
      </c>
      <c r="B467" s="1" t="s">
        <v>102</v>
      </c>
      <c r="C467" s="1" t="s">
        <v>36</v>
      </c>
      <c r="D467" s="2">
        <v>2008</v>
      </c>
      <c r="E467" s="4">
        <v>6.3</v>
      </c>
    </row>
    <row r="468" spans="1:5" x14ac:dyDescent="0.35">
      <c r="A468" s="1" t="s">
        <v>0</v>
      </c>
      <c r="B468" s="1" t="s">
        <v>102</v>
      </c>
      <c r="C468" s="1" t="s">
        <v>36</v>
      </c>
      <c r="D468" s="2">
        <v>2017</v>
      </c>
      <c r="E468" s="4">
        <v>3.6</v>
      </c>
    </row>
    <row r="469" spans="1:5" x14ac:dyDescent="0.35">
      <c r="A469" s="1" t="s">
        <v>0</v>
      </c>
      <c r="B469" s="1" t="s">
        <v>102</v>
      </c>
      <c r="C469" s="1" t="s">
        <v>37</v>
      </c>
      <c r="D469" s="2">
        <v>2008</v>
      </c>
      <c r="E469" s="4">
        <v>5.2</v>
      </c>
    </row>
    <row r="470" spans="1:5" x14ac:dyDescent="0.35">
      <c r="A470" s="1" t="s">
        <v>0</v>
      </c>
      <c r="B470" s="1" t="s">
        <v>102</v>
      </c>
      <c r="C470" s="1" t="s">
        <v>37</v>
      </c>
      <c r="D470" s="2">
        <v>2017</v>
      </c>
      <c r="E470" s="4">
        <v>6.2</v>
      </c>
    </row>
    <row r="471" spans="1:5" x14ac:dyDescent="0.35">
      <c r="A471" s="1" t="s">
        <v>0</v>
      </c>
      <c r="B471" s="1" t="s">
        <v>102</v>
      </c>
      <c r="C471" s="1" t="s">
        <v>38</v>
      </c>
      <c r="D471" s="2">
        <v>2008</v>
      </c>
      <c r="E471" s="4">
        <v>5.3</v>
      </c>
    </row>
    <row r="472" spans="1:5" x14ac:dyDescent="0.35">
      <c r="A472" s="1" t="s">
        <v>0</v>
      </c>
      <c r="B472" s="1" t="s">
        <v>102</v>
      </c>
      <c r="C472" s="1" t="s">
        <v>38</v>
      </c>
      <c r="D472" s="2">
        <v>2017</v>
      </c>
      <c r="E472" s="4">
        <v>4.5</v>
      </c>
    </row>
    <row r="473" spans="1:5" x14ac:dyDescent="0.35">
      <c r="A473" s="1" t="s">
        <v>0</v>
      </c>
      <c r="B473" s="1" t="s">
        <v>102</v>
      </c>
      <c r="C473" s="1" t="s">
        <v>39</v>
      </c>
      <c r="D473" s="2">
        <v>2008</v>
      </c>
      <c r="E473" s="4">
        <v>10</v>
      </c>
    </row>
    <row r="474" spans="1:5" x14ac:dyDescent="0.35">
      <c r="A474" s="1" t="s">
        <v>0</v>
      </c>
      <c r="B474" s="1" t="s">
        <v>102</v>
      </c>
      <c r="C474" s="1" t="s">
        <v>39</v>
      </c>
      <c r="D474" s="2">
        <v>2017</v>
      </c>
      <c r="E474" s="4">
        <v>5.5</v>
      </c>
    </row>
    <row r="475" spans="1:5" x14ac:dyDescent="0.35">
      <c r="A475" s="1" t="s">
        <v>0</v>
      </c>
      <c r="B475" s="1" t="s">
        <v>102</v>
      </c>
      <c r="C475" s="1" t="s">
        <v>40</v>
      </c>
      <c r="D475" s="2">
        <v>2008</v>
      </c>
      <c r="E475" s="4">
        <v>4</v>
      </c>
    </row>
    <row r="476" spans="1:5" x14ac:dyDescent="0.35">
      <c r="A476" s="1" t="s">
        <v>0</v>
      </c>
      <c r="B476" s="1" t="s">
        <v>102</v>
      </c>
      <c r="C476" s="1" t="s">
        <v>40</v>
      </c>
      <c r="D476" s="2">
        <v>2017</v>
      </c>
      <c r="E476" s="4">
        <v>3.5</v>
      </c>
    </row>
    <row r="477" spans="1:5" x14ac:dyDescent="0.35">
      <c r="A477" s="1" t="s">
        <v>0</v>
      </c>
      <c r="B477" s="1" t="s">
        <v>102</v>
      </c>
      <c r="C477" s="1" t="s">
        <v>41</v>
      </c>
      <c r="D477" s="2">
        <v>2008</v>
      </c>
      <c r="E477" s="4">
        <v>5.4</v>
      </c>
    </row>
    <row r="478" spans="1:5" x14ac:dyDescent="0.35">
      <c r="A478" s="1" t="s">
        <v>0</v>
      </c>
      <c r="B478" s="1" t="s">
        <v>102</v>
      </c>
      <c r="C478" s="1" t="s">
        <v>41</v>
      </c>
      <c r="D478" s="2">
        <v>2017</v>
      </c>
      <c r="E478" s="4">
        <v>4.3</v>
      </c>
    </row>
    <row r="479" spans="1:5" x14ac:dyDescent="0.35">
      <c r="A479" s="1" t="s">
        <v>0</v>
      </c>
      <c r="B479" s="1" t="s">
        <v>102</v>
      </c>
      <c r="C479" s="1" t="s">
        <v>42</v>
      </c>
      <c r="D479" s="2">
        <v>2008</v>
      </c>
      <c r="E479" s="4">
        <v>5.4</v>
      </c>
    </row>
    <row r="480" spans="1:5" x14ac:dyDescent="0.35">
      <c r="A480" s="1" t="s">
        <v>0</v>
      </c>
      <c r="B480" s="1" t="s">
        <v>102</v>
      </c>
      <c r="C480" s="1" t="s">
        <v>42</v>
      </c>
      <c r="D480" s="2">
        <v>2017</v>
      </c>
      <c r="E480" s="4">
        <v>3.7</v>
      </c>
    </row>
    <row r="481" spans="1:5" x14ac:dyDescent="0.35">
      <c r="A481" s="1" t="s">
        <v>0</v>
      </c>
      <c r="B481" s="1" t="s">
        <v>102</v>
      </c>
      <c r="C481" s="1" t="s">
        <v>43</v>
      </c>
      <c r="D481" s="2">
        <v>2008</v>
      </c>
      <c r="E481" s="4">
        <v>6</v>
      </c>
    </row>
    <row r="482" spans="1:5" x14ac:dyDescent="0.35">
      <c r="A482" s="1" t="s">
        <v>0</v>
      </c>
      <c r="B482" s="1" t="s">
        <v>102</v>
      </c>
      <c r="C482" s="1" t="s">
        <v>43</v>
      </c>
      <c r="D482" s="2">
        <v>2017</v>
      </c>
      <c r="E482" s="4">
        <v>4.3</v>
      </c>
    </row>
    <row r="483" spans="1:5" x14ac:dyDescent="0.35">
      <c r="A483" s="1" t="s">
        <v>0</v>
      </c>
      <c r="B483" s="1" t="s">
        <v>102</v>
      </c>
      <c r="C483" s="1" t="s">
        <v>44</v>
      </c>
      <c r="D483" s="2">
        <v>2008</v>
      </c>
      <c r="E483" s="4">
        <v>4.5999999999999996</v>
      </c>
    </row>
    <row r="484" spans="1:5" x14ac:dyDescent="0.35">
      <c r="A484" s="1" t="s">
        <v>0</v>
      </c>
      <c r="B484" s="1" t="s">
        <v>102</v>
      </c>
      <c r="C484" s="1" t="s">
        <v>44</v>
      </c>
      <c r="D484" s="2">
        <v>2017</v>
      </c>
      <c r="E484" s="4">
        <v>3.5</v>
      </c>
    </row>
    <row r="485" spans="1:5" x14ac:dyDescent="0.35">
      <c r="A485" s="1" t="s">
        <v>0</v>
      </c>
      <c r="B485" s="1" t="s">
        <v>102</v>
      </c>
      <c r="C485" s="1" t="s">
        <v>45</v>
      </c>
      <c r="D485" s="2">
        <v>2008</v>
      </c>
      <c r="E485" s="4">
        <v>6.6</v>
      </c>
    </row>
    <row r="486" spans="1:5" x14ac:dyDescent="0.35">
      <c r="A486" s="1" t="s">
        <v>0</v>
      </c>
      <c r="B486" s="1" t="s">
        <v>102</v>
      </c>
      <c r="C486" s="1" t="s">
        <v>45</v>
      </c>
      <c r="D486" s="2">
        <v>2017</v>
      </c>
      <c r="E486" s="4">
        <v>5.8</v>
      </c>
    </row>
    <row r="487" spans="1:5" x14ac:dyDescent="0.35">
      <c r="A487" s="1" t="s">
        <v>0</v>
      </c>
      <c r="B487" s="1" t="s">
        <v>102</v>
      </c>
      <c r="C487" s="1" t="s">
        <v>46</v>
      </c>
      <c r="D487" s="2">
        <v>2008</v>
      </c>
      <c r="E487" s="4">
        <v>7</v>
      </c>
    </row>
    <row r="488" spans="1:5" x14ac:dyDescent="0.35">
      <c r="A488" s="1" t="s">
        <v>0</v>
      </c>
      <c r="B488" s="1" t="s">
        <v>102</v>
      </c>
      <c r="C488" s="1" t="s">
        <v>46</v>
      </c>
      <c r="D488" s="2">
        <v>2017</v>
      </c>
      <c r="E488" s="4">
        <v>4</v>
      </c>
    </row>
    <row r="489" spans="1:5" x14ac:dyDescent="0.35">
      <c r="A489" s="1" t="s">
        <v>0</v>
      </c>
      <c r="B489" s="1" t="s">
        <v>102</v>
      </c>
      <c r="C489" s="1" t="s">
        <v>47</v>
      </c>
      <c r="D489" s="2">
        <v>2008</v>
      </c>
      <c r="E489" s="4">
        <v>4.2</v>
      </c>
    </row>
    <row r="490" spans="1:5" x14ac:dyDescent="0.35">
      <c r="A490" s="1" t="s">
        <v>0</v>
      </c>
      <c r="B490" s="1" t="s">
        <v>102</v>
      </c>
      <c r="C490" s="1" t="s">
        <v>47</v>
      </c>
      <c r="D490" s="2">
        <v>2017</v>
      </c>
      <c r="E490" s="4">
        <v>3.8</v>
      </c>
    </row>
    <row r="491" spans="1:5" x14ac:dyDescent="0.35">
      <c r="A491" s="1" t="s">
        <v>0</v>
      </c>
      <c r="B491" s="1" t="s">
        <v>102</v>
      </c>
      <c r="C491" s="1" t="s">
        <v>48</v>
      </c>
      <c r="D491" s="2">
        <v>2008</v>
      </c>
      <c r="E491" s="4">
        <v>3.6</v>
      </c>
    </row>
    <row r="492" spans="1:5" x14ac:dyDescent="0.35">
      <c r="A492" s="1" t="s">
        <v>0</v>
      </c>
      <c r="B492" s="1" t="s">
        <v>102</v>
      </c>
      <c r="C492" s="1" t="s">
        <v>48</v>
      </c>
      <c r="D492" s="2">
        <v>2017</v>
      </c>
      <c r="E492" s="4">
        <v>5</v>
      </c>
    </row>
    <row r="493" spans="1:5" x14ac:dyDescent="0.35">
      <c r="A493" s="1" t="s">
        <v>0</v>
      </c>
      <c r="B493" s="1" t="s">
        <v>102</v>
      </c>
      <c r="C493" s="1" t="s">
        <v>49</v>
      </c>
      <c r="D493" s="2">
        <v>2008</v>
      </c>
      <c r="E493" s="4">
        <v>8.6</v>
      </c>
    </row>
    <row r="494" spans="1:5" x14ac:dyDescent="0.35">
      <c r="A494" s="1" t="s">
        <v>0</v>
      </c>
      <c r="B494" s="1" t="s">
        <v>102</v>
      </c>
      <c r="C494" s="1" t="s">
        <v>49</v>
      </c>
      <c r="D494" s="2">
        <v>2017</v>
      </c>
      <c r="E494" s="4">
        <v>3.4</v>
      </c>
    </row>
    <row r="495" spans="1:5" x14ac:dyDescent="0.35">
      <c r="A495" s="1" t="s">
        <v>0</v>
      </c>
      <c r="B495" s="1" t="s">
        <v>102</v>
      </c>
      <c r="C495" s="1" t="s">
        <v>50</v>
      </c>
      <c r="D495" s="2">
        <v>2008</v>
      </c>
      <c r="E495" s="4">
        <v>5.0999999999999996</v>
      </c>
    </row>
    <row r="496" spans="1:5" x14ac:dyDescent="0.35">
      <c r="A496" s="1" t="s">
        <v>0</v>
      </c>
      <c r="B496" s="1" t="s">
        <v>102</v>
      </c>
      <c r="C496" s="1" t="s">
        <v>50</v>
      </c>
      <c r="D496" s="2">
        <v>2017</v>
      </c>
      <c r="E496" s="4">
        <v>3.9</v>
      </c>
    </row>
    <row r="497" spans="1:5" x14ac:dyDescent="0.35">
      <c r="A497" s="1" t="s">
        <v>0</v>
      </c>
      <c r="B497" s="1" t="s">
        <v>102</v>
      </c>
      <c r="C497" s="1" t="s">
        <v>51</v>
      </c>
      <c r="D497" s="2">
        <v>2008</v>
      </c>
      <c r="E497" s="4">
        <v>4.3</v>
      </c>
    </row>
    <row r="498" spans="1:5" x14ac:dyDescent="0.35">
      <c r="A498" s="1" t="s">
        <v>0</v>
      </c>
      <c r="B498" s="1" t="s">
        <v>102</v>
      </c>
      <c r="C498" s="1" t="s">
        <v>51</v>
      </c>
      <c r="D498" s="2">
        <v>2017</v>
      </c>
      <c r="E498" s="4">
        <v>2.9</v>
      </c>
    </row>
    <row r="499" spans="1:5" x14ac:dyDescent="0.35">
      <c r="A499" s="1" t="s">
        <v>0</v>
      </c>
      <c r="B499" s="1" t="s">
        <v>102</v>
      </c>
      <c r="C499" s="1" t="s">
        <v>52</v>
      </c>
      <c r="D499" s="2">
        <v>2008</v>
      </c>
      <c r="E499" s="4">
        <v>6.7</v>
      </c>
    </row>
    <row r="500" spans="1:5" x14ac:dyDescent="0.35">
      <c r="A500" s="1" t="s">
        <v>0</v>
      </c>
      <c r="B500" s="1" t="s">
        <v>102</v>
      </c>
      <c r="C500" s="1" t="s">
        <v>52</v>
      </c>
      <c r="D500" s="2">
        <v>2017</v>
      </c>
      <c r="E500" s="4">
        <v>2.6</v>
      </c>
    </row>
    <row r="501" spans="1:5" x14ac:dyDescent="0.35">
      <c r="A501" s="1" t="s">
        <v>0</v>
      </c>
      <c r="B501" s="1" t="s">
        <v>102</v>
      </c>
      <c r="C501" s="1" t="s">
        <v>53</v>
      </c>
      <c r="D501" s="2">
        <v>2008</v>
      </c>
      <c r="E501" s="4">
        <v>4.2</v>
      </c>
    </row>
    <row r="502" spans="1:5" x14ac:dyDescent="0.35">
      <c r="A502" s="1" t="s">
        <v>0</v>
      </c>
      <c r="B502" s="1" t="s">
        <v>102</v>
      </c>
      <c r="C502" s="1" t="s">
        <v>53</v>
      </c>
      <c r="D502" s="2">
        <v>2017</v>
      </c>
      <c r="E502" s="4">
        <v>3.8</v>
      </c>
    </row>
    <row r="503" spans="1:5" x14ac:dyDescent="0.35">
      <c r="A503" s="1" t="s">
        <v>0</v>
      </c>
      <c r="B503" s="1" t="s">
        <v>102</v>
      </c>
      <c r="C503" s="1" t="s">
        <v>54</v>
      </c>
      <c r="D503" s="2">
        <v>2008</v>
      </c>
      <c r="E503" s="4">
        <v>7.4</v>
      </c>
    </row>
    <row r="504" spans="1:5" x14ac:dyDescent="0.35">
      <c r="A504" s="1" t="s">
        <v>0</v>
      </c>
      <c r="B504" s="1" t="s">
        <v>102</v>
      </c>
      <c r="C504" s="1" t="s">
        <v>54</v>
      </c>
      <c r="D504" s="2">
        <v>2017</v>
      </c>
      <c r="E504" s="4">
        <v>4.7</v>
      </c>
    </row>
    <row r="505" spans="1:5" x14ac:dyDescent="0.35">
      <c r="A505" s="1" t="s">
        <v>0</v>
      </c>
      <c r="B505" s="1" t="s">
        <v>102</v>
      </c>
      <c r="C505" s="1" t="s">
        <v>55</v>
      </c>
      <c r="D505" s="2">
        <v>2008</v>
      </c>
      <c r="E505" s="4">
        <v>5.4</v>
      </c>
    </row>
    <row r="506" spans="1:5" x14ac:dyDescent="0.35">
      <c r="A506" s="1" t="s">
        <v>0</v>
      </c>
      <c r="B506" s="1" t="s">
        <v>102</v>
      </c>
      <c r="C506" s="1" t="s">
        <v>55</v>
      </c>
      <c r="D506" s="2">
        <v>2017</v>
      </c>
      <c r="E506" s="4">
        <v>4.9000000000000004</v>
      </c>
    </row>
    <row r="507" spans="1:5" x14ac:dyDescent="0.35">
      <c r="A507" s="1" t="s">
        <v>0</v>
      </c>
      <c r="B507" s="1" t="s">
        <v>102</v>
      </c>
      <c r="C507" s="1" t="s">
        <v>56</v>
      </c>
      <c r="D507" s="2">
        <v>2008</v>
      </c>
      <c r="E507" s="4">
        <v>4.8</v>
      </c>
    </row>
    <row r="508" spans="1:5" x14ac:dyDescent="0.35">
      <c r="A508" s="1" t="s">
        <v>0</v>
      </c>
      <c r="B508" s="1" t="s">
        <v>102</v>
      </c>
      <c r="C508" s="1" t="s">
        <v>56</v>
      </c>
      <c r="D508" s="2">
        <v>2017</v>
      </c>
      <c r="E508" s="4">
        <v>3</v>
      </c>
    </row>
    <row r="509" spans="1:5" x14ac:dyDescent="0.35">
      <c r="A509" s="1" t="s">
        <v>0</v>
      </c>
      <c r="B509" s="1" t="s">
        <v>102</v>
      </c>
      <c r="C509" s="1" t="s">
        <v>57</v>
      </c>
      <c r="D509" s="2">
        <v>2008</v>
      </c>
      <c r="E509" s="4">
        <v>5.3</v>
      </c>
    </row>
    <row r="510" spans="1:5" x14ac:dyDescent="0.35">
      <c r="A510" s="1" t="s">
        <v>0</v>
      </c>
      <c r="B510" s="1" t="s">
        <v>102</v>
      </c>
      <c r="C510" s="1" t="s">
        <v>57</v>
      </c>
      <c r="D510" s="2">
        <v>2017</v>
      </c>
      <c r="E510" s="4">
        <v>7.1</v>
      </c>
    </row>
    <row r="511" spans="1:5" x14ac:dyDescent="0.35">
      <c r="A511" s="1" t="s">
        <v>0</v>
      </c>
      <c r="B511" s="1" t="s">
        <v>102</v>
      </c>
      <c r="C511" s="1" t="s">
        <v>58</v>
      </c>
      <c r="D511" s="2">
        <v>2008</v>
      </c>
      <c r="E511" s="4">
        <v>3.6</v>
      </c>
    </row>
    <row r="512" spans="1:5" x14ac:dyDescent="0.35">
      <c r="A512" s="1" t="s">
        <v>0</v>
      </c>
      <c r="B512" s="1" t="s">
        <v>102</v>
      </c>
      <c r="C512" s="1" t="s">
        <v>58</v>
      </c>
      <c r="D512" s="2">
        <v>2017</v>
      </c>
      <c r="E512" s="4">
        <v>3.6</v>
      </c>
    </row>
    <row r="513" spans="1:5" x14ac:dyDescent="0.35">
      <c r="A513" s="1" t="s">
        <v>0</v>
      </c>
      <c r="B513" s="1" t="s">
        <v>102</v>
      </c>
      <c r="C513" s="1" t="s">
        <v>59</v>
      </c>
      <c r="D513" s="2">
        <v>2008</v>
      </c>
      <c r="E513" s="4">
        <v>7.8</v>
      </c>
    </row>
    <row r="514" spans="1:5" x14ac:dyDescent="0.35">
      <c r="A514" s="1" t="s">
        <v>0</v>
      </c>
      <c r="B514" s="1" t="s">
        <v>102</v>
      </c>
      <c r="C514" s="1" t="s">
        <v>59</v>
      </c>
      <c r="D514" s="2">
        <v>2017</v>
      </c>
      <c r="E514" s="4">
        <v>2.5</v>
      </c>
    </row>
    <row r="515" spans="1:5" x14ac:dyDescent="0.35">
      <c r="A515" s="1" t="s">
        <v>0</v>
      </c>
      <c r="B515" s="1" t="s">
        <v>102</v>
      </c>
      <c r="C515" s="1" t="s">
        <v>60</v>
      </c>
      <c r="D515" s="2">
        <v>2008</v>
      </c>
      <c r="E515" s="4">
        <v>5.6</v>
      </c>
    </row>
    <row r="516" spans="1:5" x14ac:dyDescent="0.35">
      <c r="A516" s="1" t="s">
        <v>0</v>
      </c>
      <c r="B516" s="1" t="s">
        <v>102</v>
      </c>
      <c r="C516" s="1" t="s">
        <v>60</v>
      </c>
      <c r="D516" s="2">
        <v>2017</v>
      </c>
      <c r="E516" s="4">
        <v>5.8</v>
      </c>
    </row>
    <row r="517" spans="1:5" x14ac:dyDescent="0.35">
      <c r="A517" s="1" t="s">
        <v>0</v>
      </c>
      <c r="B517" s="1" t="s">
        <v>102</v>
      </c>
      <c r="C517" s="1" t="s">
        <v>61</v>
      </c>
      <c r="D517" s="2">
        <v>2008</v>
      </c>
      <c r="E517" s="4">
        <v>6.2</v>
      </c>
    </row>
    <row r="518" spans="1:5" x14ac:dyDescent="0.35">
      <c r="A518" s="1" t="s">
        <v>0</v>
      </c>
      <c r="B518" s="1" t="s">
        <v>102</v>
      </c>
      <c r="C518" s="1" t="s">
        <v>61</v>
      </c>
      <c r="D518" s="2">
        <v>2017</v>
      </c>
      <c r="E518" s="4">
        <v>4.3</v>
      </c>
    </row>
    <row r="519" spans="1:5" x14ac:dyDescent="0.35">
      <c r="A519" s="1" t="s">
        <v>0</v>
      </c>
      <c r="B519" s="1" t="s">
        <v>102</v>
      </c>
      <c r="C519" s="1" t="s">
        <v>62</v>
      </c>
      <c r="D519" s="2">
        <v>2008</v>
      </c>
      <c r="E519" s="4">
        <v>6.3</v>
      </c>
    </row>
    <row r="520" spans="1:5" x14ac:dyDescent="0.35">
      <c r="A520" s="1" t="s">
        <v>0</v>
      </c>
      <c r="B520" s="1" t="s">
        <v>102</v>
      </c>
      <c r="C520" s="1" t="s">
        <v>62</v>
      </c>
      <c r="D520" s="2">
        <v>2017</v>
      </c>
      <c r="E520" s="4">
        <v>4.0999999999999996</v>
      </c>
    </row>
    <row r="521" spans="1:5" x14ac:dyDescent="0.35">
      <c r="A521" s="1" t="s">
        <v>0</v>
      </c>
      <c r="B521" s="1" t="s">
        <v>102</v>
      </c>
      <c r="C521" s="1" t="s">
        <v>63</v>
      </c>
      <c r="D521" s="2">
        <v>2008</v>
      </c>
      <c r="E521" s="4">
        <v>5.0999999999999996</v>
      </c>
    </row>
    <row r="522" spans="1:5" x14ac:dyDescent="0.35">
      <c r="A522" s="1" t="s">
        <v>0</v>
      </c>
      <c r="B522" s="1" t="s">
        <v>102</v>
      </c>
      <c r="C522" s="1" t="s">
        <v>63</v>
      </c>
      <c r="D522" s="2">
        <v>2017</v>
      </c>
      <c r="E522" s="4">
        <v>4.3</v>
      </c>
    </row>
    <row r="523" spans="1:5" x14ac:dyDescent="0.35">
      <c r="A523" s="1" t="s">
        <v>0</v>
      </c>
      <c r="B523" s="1" t="s">
        <v>102</v>
      </c>
      <c r="C523" s="1" t="s">
        <v>64</v>
      </c>
      <c r="D523" s="2">
        <v>2008</v>
      </c>
      <c r="E523" s="4">
        <v>4.8</v>
      </c>
    </row>
    <row r="524" spans="1:5" x14ac:dyDescent="0.35">
      <c r="A524" s="1" t="s">
        <v>0</v>
      </c>
      <c r="B524" s="1" t="s">
        <v>102</v>
      </c>
      <c r="C524" s="1" t="s">
        <v>64</v>
      </c>
      <c r="D524" s="2">
        <v>2017</v>
      </c>
      <c r="E524" s="4">
        <v>3.8</v>
      </c>
    </row>
    <row r="525" spans="1:5" x14ac:dyDescent="0.35">
      <c r="A525" s="1" t="s">
        <v>0</v>
      </c>
      <c r="B525" s="1" t="s">
        <v>102</v>
      </c>
      <c r="C525" s="1" t="s">
        <v>65</v>
      </c>
      <c r="D525" s="2">
        <v>2008</v>
      </c>
      <c r="E525" s="4">
        <v>5.7</v>
      </c>
    </row>
    <row r="526" spans="1:5" x14ac:dyDescent="0.35">
      <c r="A526" s="1" t="s">
        <v>0</v>
      </c>
      <c r="B526" s="1" t="s">
        <v>102</v>
      </c>
      <c r="C526" s="1" t="s">
        <v>65</v>
      </c>
      <c r="D526" s="2">
        <v>2017</v>
      </c>
      <c r="E526" s="4">
        <v>6.8</v>
      </c>
    </row>
    <row r="527" spans="1:5" x14ac:dyDescent="0.35">
      <c r="A527" s="1" t="s">
        <v>0</v>
      </c>
      <c r="B527" s="1" t="s">
        <v>102</v>
      </c>
      <c r="C527" s="1" t="s">
        <v>66</v>
      </c>
      <c r="D527" s="2">
        <v>2008</v>
      </c>
      <c r="E527" s="4">
        <v>5.3</v>
      </c>
    </row>
    <row r="528" spans="1:5" x14ac:dyDescent="0.35">
      <c r="A528" s="1" t="s">
        <v>0</v>
      </c>
      <c r="B528" s="1" t="s">
        <v>102</v>
      </c>
      <c r="C528" s="1" t="s">
        <v>66</v>
      </c>
      <c r="D528" s="2">
        <v>2017</v>
      </c>
      <c r="E528" s="4">
        <v>2.7</v>
      </c>
    </row>
    <row r="529" spans="1:5" x14ac:dyDescent="0.35">
      <c r="A529" s="1" t="s">
        <v>0</v>
      </c>
      <c r="B529" s="1" t="s">
        <v>102</v>
      </c>
      <c r="C529" s="1" t="s">
        <v>67</v>
      </c>
      <c r="D529" s="2">
        <v>2008</v>
      </c>
      <c r="E529" s="4">
        <v>5.4</v>
      </c>
    </row>
    <row r="530" spans="1:5" x14ac:dyDescent="0.35">
      <c r="A530" s="1" t="s">
        <v>0</v>
      </c>
      <c r="B530" s="1" t="s">
        <v>102</v>
      </c>
      <c r="C530" s="1" t="s">
        <v>67</v>
      </c>
      <c r="D530" s="2">
        <v>2017</v>
      </c>
      <c r="E530" s="4">
        <v>3.9</v>
      </c>
    </row>
    <row r="531" spans="1:5" x14ac:dyDescent="0.35">
      <c r="A531" s="1" t="s">
        <v>0</v>
      </c>
      <c r="B531" s="1" t="s">
        <v>102</v>
      </c>
      <c r="C531" s="1" t="s">
        <v>68</v>
      </c>
      <c r="D531" s="2">
        <v>2008</v>
      </c>
      <c r="E531" s="4">
        <v>0</v>
      </c>
    </row>
    <row r="532" spans="1:5" x14ac:dyDescent="0.35">
      <c r="A532" s="1" t="s">
        <v>0</v>
      </c>
      <c r="B532" s="1" t="s">
        <v>102</v>
      </c>
      <c r="C532" s="1" t="s">
        <v>68</v>
      </c>
      <c r="D532" s="2">
        <v>2017</v>
      </c>
      <c r="E532" s="4">
        <v>3.9</v>
      </c>
    </row>
    <row r="533" spans="1:5" x14ac:dyDescent="0.35">
      <c r="A533" s="1" t="s">
        <v>0</v>
      </c>
      <c r="B533" s="1" t="s">
        <v>102</v>
      </c>
      <c r="C533" s="1" t="s">
        <v>69</v>
      </c>
      <c r="D533" s="2">
        <v>2008</v>
      </c>
      <c r="E533" s="4">
        <v>3.6</v>
      </c>
    </row>
    <row r="534" spans="1:5" x14ac:dyDescent="0.35">
      <c r="A534" s="1" t="s">
        <v>0</v>
      </c>
      <c r="B534" s="1" t="s">
        <v>102</v>
      </c>
      <c r="C534" s="1" t="s">
        <v>69</v>
      </c>
      <c r="D534" s="2">
        <v>2017</v>
      </c>
      <c r="E534" s="4">
        <v>3.5</v>
      </c>
    </row>
    <row r="535" spans="1:5" x14ac:dyDescent="0.35">
      <c r="A535" s="1" t="s">
        <v>0</v>
      </c>
      <c r="B535" s="1" t="s">
        <v>102</v>
      </c>
      <c r="C535" s="1" t="s">
        <v>70</v>
      </c>
      <c r="D535" s="2">
        <v>2008</v>
      </c>
      <c r="E535" s="4">
        <v>6.1</v>
      </c>
    </row>
    <row r="536" spans="1:5" x14ac:dyDescent="0.35">
      <c r="A536" s="1" t="s">
        <v>0</v>
      </c>
      <c r="B536" s="1" t="s">
        <v>102</v>
      </c>
      <c r="C536" s="1" t="s">
        <v>70</v>
      </c>
      <c r="D536" s="2">
        <v>2017</v>
      </c>
      <c r="E536" s="4">
        <v>4.4000000000000004</v>
      </c>
    </row>
    <row r="537" spans="1:5" x14ac:dyDescent="0.35">
      <c r="A537" s="1" t="s">
        <v>0</v>
      </c>
      <c r="B537" s="1" t="s">
        <v>102</v>
      </c>
      <c r="C537" s="1" t="s">
        <v>71</v>
      </c>
      <c r="D537" s="2">
        <v>2008</v>
      </c>
      <c r="E537" s="4">
        <v>4.7</v>
      </c>
    </row>
    <row r="538" spans="1:5" x14ac:dyDescent="0.35">
      <c r="A538" s="1" t="s">
        <v>0</v>
      </c>
      <c r="B538" s="1" t="s">
        <v>102</v>
      </c>
      <c r="C538" s="1" t="s">
        <v>71</v>
      </c>
      <c r="D538" s="2">
        <v>2017</v>
      </c>
      <c r="E538" s="4">
        <v>4.3</v>
      </c>
    </row>
    <row r="539" spans="1:5" x14ac:dyDescent="0.35">
      <c r="A539" s="1" t="s">
        <v>0</v>
      </c>
      <c r="B539" s="1" t="s">
        <v>102</v>
      </c>
      <c r="C539" s="1" t="s">
        <v>72</v>
      </c>
      <c r="D539" s="2">
        <v>2008</v>
      </c>
      <c r="E539" s="4">
        <v>5.4</v>
      </c>
    </row>
    <row r="540" spans="1:5" x14ac:dyDescent="0.35">
      <c r="A540" s="1" t="s">
        <v>0</v>
      </c>
      <c r="B540" s="1" t="s">
        <v>102</v>
      </c>
      <c r="C540" s="1" t="s">
        <v>72</v>
      </c>
      <c r="D540" s="2">
        <v>2017</v>
      </c>
      <c r="E540" s="4">
        <v>5.2</v>
      </c>
    </row>
    <row r="541" spans="1:5" x14ac:dyDescent="0.35">
      <c r="A541" s="1" t="s">
        <v>0</v>
      </c>
      <c r="B541" s="1" t="s">
        <v>102</v>
      </c>
      <c r="C541" s="1" t="s">
        <v>73</v>
      </c>
      <c r="D541" s="2">
        <v>2008</v>
      </c>
      <c r="E541" s="4">
        <v>5.4</v>
      </c>
    </row>
    <row r="542" spans="1:5" x14ac:dyDescent="0.35">
      <c r="A542" s="1" t="s">
        <v>0</v>
      </c>
      <c r="B542" s="1" t="s">
        <v>102</v>
      </c>
      <c r="C542" s="1" t="s">
        <v>73</v>
      </c>
      <c r="D542" s="2">
        <v>2017</v>
      </c>
      <c r="E542" s="4">
        <v>6.2</v>
      </c>
    </row>
    <row r="543" spans="1:5" x14ac:dyDescent="0.35">
      <c r="A543" s="1" t="s">
        <v>0</v>
      </c>
      <c r="B543" s="1" t="s">
        <v>102</v>
      </c>
      <c r="C543" s="1" t="s">
        <v>74</v>
      </c>
      <c r="D543" s="2">
        <v>2008</v>
      </c>
      <c r="E543" s="4">
        <v>6.3</v>
      </c>
    </row>
    <row r="544" spans="1:5" x14ac:dyDescent="0.35">
      <c r="A544" s="1" t="s">
        <v>0</v>
      </c>
      <c r="B544" s="1" t="s">
        <v>102</v>
      </c>
      <c r="C544" s="1" t="s">
        <v>74</v>
      </c>
      <c r="D544" s="2">
        <v>2017</v>
      </c>
      <c r="E544" s="4">
        <v>4</v>
      </c>
    </row>
    <row r="545" spans="1:5" x14ac:dyDescent="0.35">
      <c r="A545" s="1" t="s">
        <v>0</v>
      </c>
      <c r="B545" s="1" t="s">
        <v>102</v>
      </c>
      <c r="C545" s="1" t="s">
        <v>75</v>
      </c>
      <c r="D545" s="2">
        <v>2008</v>
      </c>
      <c r="E545" s="4">
        <v>4.0999999999999996</v>
      </c>
    </row>
    <row r="546" spans="1:5" x14ac:dyDescent="0.35">
      <c r="A546" s="1" t="s">
        <v>0</v>
      </c>
      <c r="B546" s="1" t="s">
        <v>102</v>
      </c>
      <c r="C546" s="1" t="s">
        <v>75</v>
      </c>
      <c r="D546" s="2">
        <v>2017</v>
      </c>
      <c r="E546" s="4">
        <v>5.0999999999999996</v>
      </c>
    </row>
    <row r="547" spans="1:5" x14ac:dyDescent="0.35">
      <c r="A547" s="1" t="s">
        <v>0</v>
      </c>
      <c r="B547" s="1" t="s">
        <v>102</v>
      </c>
      <c r="C547" s="1" t="s">
        <v>76</v>
      </c>
      <c r="D547" s="2">
        <v>2008</v>
      </c>
      <c r="E547" s="4">
        <v>0</v>
      </c>
    </row>
    <row r="548" spans="1:5" x14ac:dyDescent="0.35">
      <c r="A548" s="1" t="s">
        <v>0</v>
      </c>
      <c r="B548" s="1" t="s">
        <v>102</v>
      </c>
      <c r="C548" s="1" t="s">
        <v>76</v>
      </c>
      <c r="D548" s="2">
        <v>2017</v>
      </c>
      <c r="E548" s="4">
        <v>4.3</v>
      </c>
    </row>
    <row r="549" spans="1:5" x14ac:dyDescent="0.35">
      <c r="A549" s="1" t="s">
        <v>0</v>
      </c>
      <c r="B549" s="1" t="s">
        <v>102</v>
      </c>
      <c r="C549" s="1" t="s">
        <v>77</v>
      </c>
      <c r="D549" s="2">
        <v>2008</v>
      </c>
      <c r="E549" s="4">
        <v>0</v>
      </c>
    </row>
    <row r="550" spans="1:5" x14ac:dyDescent="0.35">
      <c r="A550" s="1" t="s">
        <v>0</v>
      </c>
      <c r="B550" s="1" t="s">
        <v>102</v>
      </c>
      <c r="C550" s="1" t="s">
        <v>77</v>
      </c>
      <c r="D550" s="2">
        <v>2017</v>
      </c>
      <c r="E550" s="4">
        <v>3.5</v>
      </c>
    </row>
    <row r="551" spans="1:5" x14ac:dyDescent="0.35">
      <c r="A551" s="1" t="s">
        <v>0</v>
      </c>
      <c r="B551" s="1" t="s">
        <v>102</v>
      </c>
      <c r="C551" s="1" t="s">
        <v>78</v>
      </c>
      <c r="D551" s="2">
        <v>2008</v>
      </c>
      <c r="E551" s="4">
        <v>5.2</v>
      </c>
    </row>
    <row r="552" spans="1:5" x14ac:dyDescent="0.35">
      <c r="A552" s="1" t="s">
        <v>0</v>
      </c>
      <c r="B552" s="1" t="s">
        <v>102</v>
      </c>
      <c r="C552" s="1" t="s">
        <v>78</v>
      </c>
      <c r="D552" s="2">
        <v>2017</v>
      </c>
      <c r="E552" s="4">
        <v>5.3</v>
      </c>
    </row>
    <row r="553" spans="1:5" x14ac:dyDescent="0.35">
      <c r="A553" s="1" t="s">
        <v>0</v>
      </c>
      <c r="B553" s="1" t="s">
        <v>102</v>
      </c>
      <c r="C553" s="1" t="s">
        <v>79</v>
      </c>
      <c r="D553" s="2">
        <v>2008</v>
      </c>
      <c r="E553" s="4">
        <v>6.2</v>
      </c>
    </row>
    <row r="554" spans="1:5" x14ac:dyDescent="0.35">
      <c r="A554" s="1" t="s">
        <v>0</v>
      </c>
      <c r="B554" s="1" t="s">
        <v>102</v>
      </c>
      <c r="C554" s="1" t="s">
        <v>79</v>
      </c>
      <c r="D554" s="2">
        <v>2017</v>
      </c>
      <c r="E554" s="4">
        <v>5.9</v>
      </c>
    </row>
    <row r="555" spans="1:5" x14ac:dyDescent="0.35">
      <c r="A555" s="1" t="s">
        <v>0</v>
      </c>
      <c r="B555" s="1" t="s">
        <v>102</v>
      </c>
      <c r="C555" s="1" t="s">
        <v>80</v>
      </c>
      <c r="D555" s="2">
        <v>2008</v>
      </c>
      <c r="E555" s="4">
        <v>0</v>
      </c>
    </row>
    <row r="556" spans="1:5" x14ac:dyDescent="0.35">
      <c r="A556" s="1" t="s">
        <v>0</v>
      </c>
      <c r="B556" s="1" t="s">
        <v>102</v>
      </c>
      <c r="C556" s="1" t="s">
        <v>80</v>
      </c>
      <c r="D556" s="2">
        <v>2017</v>
      </c>
      <c r="E556" s="4">
        <v>5.9</v>
      </c>
    </row>
    <row r="557" spans="1:5" x14ac:dyDescent="0.35">
      <c r="A557" s="1" t="s">
        <v>0</v>
      </c>
      <c r="B557" s="1" t="s">
        <v>102</v>
      </c>
      <c r="C557" s="1" t="s">
        <v>81</v>
      </c>
      <c r="D557" s="2">
        <v>2008</v>
      </c>
      <c r="E557" s="4">
        <v>5.4</v>
      </c>
    </row>
    <row r="558" spans="1:5" x14ac:dyDescent="0.35">
      <c r="A558" s="1" t="s">
        <v>0</v>
      </c>
      <c r="B558" s="1" t="s">
        <v>102</v>
      </c>
      <c r="C558" s="1" t="s">
        <v>81</v>
      </c>
      <c r="D558" s="2">
        <v>2017</v>
      </c>
      <c r="E558" s="4">
        <v>4.5999999999999996</v>
      </c>
    </row>
    <row r="559" spans="1:5" x14ac:dyDescent="0.35">
      <c r="A559" s="1" t="s">
        <v>0</v>
      </c>
      <c r="B559" s="1" t="s">
        <v>102</v>
      </c>
      <c r="C559" s="1" t="s">
        <v>82</v>
      </c>
      <c r="D559" s="2">
        <v>2008</v>
      </c>
      <c r="E559" s="4">
        <v>4.2</v>
      </c>
    </row>
    <row r="560" spans="1:5" x14ac:dyDescent="0.35">
      <c r="A560" s="1" t="s">
        <v>0</v>
      </c>
      <c r="B560" s="1" t="s">
        <v>102</v>
      </c>
      <c r="C560" s="1" t="s">
        <v>82</v>
      </c>
      <c r="D560" s="2">
        <v>2017</v>
      </c>
      <c r="E560" s="4">
        <v>4.0999999999999996</v>
      </c>
    </row>
    <row r="561" spans="1:5" x14ac:dyDescent="0.35">
      <c r="A561" s="1" t="s">
        <v>0</v>
      </c>
      <c r="B561" s="1" t="s">
        <v>102</v>
      </c>
      <c r="C561" s="1" t="s">
        <v>83</v>
      </c>
      <c r="D561" s="2">
        <v>2008</v>
      </c>
      <c r="E561" s="4">
        <v>4.9000000000000004</v>
      </c>
    </row>
    <row r="562" spans="1:5" x14ac:dyDescent="0.35">
      <c r="A562" s="1" t="s">
        <v>0</v>
      </c>
      <c r="B562" s="1" t="s">
        <v>102</v>
      </c>
      <c r="C562" s="1" t="s">
        <v>83</v>
      </c>
      <c r="D562" s="2">
        <v>2017</v>
      </c>
      <c r="E562" s="4">
        <v>3.1</v>
      </c>
    </row>
    <row r="563" spans="1:5" x14ac:dyDescent="0.35">
      <c r="A563" s="1" t="s">
        <v>0</v>
      </c>
      <c r="B563" s="1" t="s">
        <v>102</v>
      </c>
      <c r="C563" s="1" t="s">
        <v>84</v>
      </c>
      <c r="D563" s="2">
        <v>2008</v>
      </c>
      <c r="E563" s="4">
        <v>4.5999999999999996</v>
      </c>
    </row>
    <row r="564" spans="1:5" x14ac:dyDescent="0.35">
      <c r="A564" s="1" t="s">
        <v>0</v>
      </c>
      <c r="B564" s="1" t="s">
        <v>102</v>
      </c>
      <c r="C564" s="1" t="s">
        <v>84</v>
      </c>
      <c r="D564" s="2">
        <v>2017</v>
      </c>
      <c r="E564" s="4">
        <v>5.5</v>
      </c>
    </row>
    <row r="565" spans="1:5" x14ac:dyDescent="0.35">
      <c r="A565" s="1" t="s">
        <v>0</v>
      </c>
      <c r="B565" s="1" t="s">
        <v>102</v>
      </c>
      <c r="C565" s="1" t="s">
        <v>85</v>
      </c>
      <c r="D565" s="2">
        <v>2008</v>
      </c>
      <c r="E565" s="4">
        <v>3.7</v>
      </c>
    </row>
    <row r="566" spans="1:5" x14ac:dyDescent="0.35">
      <c r="A566" s="1" t="s">
        <v>0</v>
      </c>
      <c r="B566" s="1" t="s">
        <v>102</v>
      </c>
      <c r="C566" s="1" t="s">
        <v>85</v>
      </c>
      <c r="D566" s="2">
        <v>2017</v>
      </c>
      <c r="E566" s="4">
        <v>3.7</v>
      </c>
    </row>
    <row r="567" spans="1:5" x14ac:dyDescent="0.35">
      <c r="A567" s="1" t="s">
        <v>0</v>
      </c>
      <c r="B567" s="1" t="s">
        <v>102</v>
      </c>
      <c r="C567" s="1" t="s">
        <v>86</v>
      </c>
      <c r="D567" s="2">
        <v>2008</v>
      </c>
      <c r="E567" s="4">
        <v>5.3</v>
      </c>
    </row>
    <row r="568" spans="1:5" x14ac:dyDescent="0.35">
      <c r="A568" s="1" t="s">
        <v>0</v>
      </c>
      <c r="B568" s="1" t="s">
        <v>102</v>
      </c>
      <c r="C568" s="1" t="s">
        <v>86</v>
      </c>
      <c r="D568" s="2">
        <v>2017</v>
      </c>
      <c r="E568" s="4">
        <v>5.3</v>
      </c>
    </row>
    <row r="569" spans="1:5" x14ac:dyDescent="0.35">
      <c r="A569" s="1" t="s">
        <v>0</v>
      </c>
      <c r="B569" s="1" t="s">
        <v>102</v>
      </c>
      <c r="C569" s="1" t="s">
        <v>87</v>
      </c>
      <c r="D569" s="2">
        <v>2008</v>
      </c>
      <c r="E569" s="4">
        <v>4.3</v>
      </c>
    </row>
    <row r="570" spans="1:5" x14ac:dyDescent="0.35">
      <c r="A570" s="1" t="s">
        <v>0</v>
      </c>
      <c r="B570" s="1" t="s">
        <v>102</v>
      </c>
      <c r="C570" s="1" t="s">
        <v>87</v>
      </c>
      <c r="D570" s="2">
        <v>2017</v>
      </c>
      <c r="E570" s="4">
        <v>3</v>
      </c>
    </row>
    <row r="571" spans="1:5" x14ac:dyDescent="0.35">
      <c r="A571" s="1" t="s">
        <v>0</v>
      </c>
      <c r="B571" s="1" t="s">
        <v>102</v>
      </c>
      <c r="C571" s="1" t="s">
        <v>88</v>
      </c>
      <c r="D571" s="2">
        <v>2008</v>
      </c>
      <c r="E571" s="4">
        <v>6</v>
      </c>
    </row>
    <row r="572" spans="1:5" x14ac:dyDescent="0.35">
      <c r="A572" s="1" t="s">
        <v>0</v>
      </c>
      <c r="B572" s="1" t="s">
        <v>102</v>
      </c>
      <c r="C572" s="1" t="s">
        <v>88</v>
      </c>
      <c r="D572" s="2">
        <v>2017</v>
      </c>
      <c r="E572" s="4">
        <v>3.8</v>
      </c>
    </row>
    <row r="573" spans="1:5" x14ac:dyDescent="0.35">
      <c r="A573" s="1" t="s">
        <v>0</v>
      </c>
      <c r="B573" s="1" t="s">
        <v>102</v>
      </c>
      <c r="C573" s="1" t="s">
        <v>89</v>
      </c>
      <c r="D573" s="2">
        <v>2008</v>
      </c>
      <c r="E573" s="4">
        <v>4.7</v>
      </c>
    </row>
    <row r="574" spans="1:5" x14ac:dyDescent="0.35">
      <c r="A574" s="1" t="s">
        <v>0</v>
      </c>
      <c r="B574" s="1" t="s">
        <v>102</v>
      </c>
      <c r="C574" s="1" t="s">
        <v>89</v>
      </c>
      <c r="D574" s="2">
        <v>2017</v>
      </c>
      <c r="E574" s="4">
        <v>3.1</v>
      </c>
    </row>
    <row r="575" spans="1:5" x14ac:dyDescent="0.35">
      <c r="A575" s="1" t="s">
        <v>0</v>
      </c>
      <c r="B575" s="1" t="s">
        <v>102</v>
      </c>
      <c r="C575" s="1" t="s">
        <v>90</v>
      </c>
      <c r="D575" s="2">
        <v>2008</v>
      </c>
      <c r="E575" s="4">
        <v>7.1</v>
      </c>
    </row>
    <row r="576" spans="1:5" x14ac:dyDescent="0.35">
      <c r="A576" s="1" t="s">
        <v>0</v>
      </c>
      <c r="B576" s="1" t="s">
        <v>102</v>
      </c>
      <c r="C576" s="1" t="s">
        <v>90</v>
      </c>
      <c r="D576" s="2">
        <v>2017</v>
      </c>
      <c r="E576" s="4">
        <v>4.0999999999999996</v>
      </c>
    </row>
    <row r="577" spans="1:5" x14ac:dyDescent="0.35">
      <c r="A577" s="1" t="s">
        <v>0</v>
      </c>
      <c r="B577" s="1" t="s">
        <v>102</v>
      </c>
      <c r="C577" s="1" t="s">
        <v>91</v>
      </c>
      <c r="D577" s="2">
        <v>2008</v>
      </c>
      <c r="E577" s="4">
        <v>8.1999999999999993</v>
      </c>
    </row>
    <row r="578" spans="1:5" x14ac:dyDescent="0.35">
      <c r="A578" s="1" t="s">
        <v>0</v>
      </c>
      <c r="B578" s="1" t="s">
        <v>102</v>
      </c>
      <c r="C578" s="1" t="s">
        <v>91</v>
      </c>
      <c r="D578" s="2">
        <v>2017</v>
      </c>
      <c r="E578" s="4">
        <v>5</v>
      </c>
    </row>
    <row r="579" spans="1:5" x14ac:dyDescent="0.35">
      <c r="A579" s="1" t="s">
        <v>0</v>
      </c>
      <c r="B579" s="1" t="s">
        <v>102</v>
      </c>
      <c r="C579" s="1" t="s">
        <v>92</v>
      </c>
      <c r="D579" s="2">
        <v>2008</v>
      </c>
      <c r="E579" s="4">
        <v>5.6</v>
      </c>
    </row>
    <row r="580" spans="1:5" x14ac:dyDescent="0.35">
      <c r="A580" s="1" t="s">
        <v>0</v>
      </c>
      <c r="B580" s="1" t="s">
        <v>102</v>
      </c>
      <c r="C580" s="1" t="s">
        <v>92</v>
      </c>
      <c r="D580" s="2">
        <v>2017</v>
      </c>
      <c r="E580" s="4">
        <v>4.0999999999999996</v>
      </c>
    </row>
    <row r="581" spans="1:5" x14ac:dyDescent="0.35">
      <c r="A581" s="1" t="s">
        <v>0</v>
      </c>
      <c r="B581" s="1" t="s">
        <v>102</v>
      </c>
      <c r="C581" s="1" t="s">
        <v>93</v>
      </c>
      <c r="D581" s="2">
        <v>2008</v>
      </c>
      <c r="E581" s="4">
        <v>0</v>
      </c>
    </row>
    <row r="582" spans="1:5" x14ac:dyDescent="0.35">
      <c r="A582" s="1" t="s">
        <v>0</v>
      </c>
      <c r="B582" s="1" t="s">
        <v>102</v>
      </c>
      <c r="C582" s="1" t="s">
        <v>93</v>
      </c>
      <c r="D582" s="2">
        <v>2017</v>
      </c>
      <c r="E582" s="4">
        <v>4.2</v>
      </c>
    </row>
    <row r="583" spans="1:5" x14ac:dyDescent="0.35">
      <c r="A583" s="1" t="s">
        <v>0</v>
      </c>
      <c r="B583" s="1" t="s">
        <v>102</v>
      </c>
      <c r="C583" s="1" t="s">
        <v>94</v>
      </c>
      <c r="D583" s="2">
        <v>2008</v>
      </c>
      <c r="E583" s="4">
        <v>6.7</v>
      </c>
    </row>
    <row r="584" spans="1:5" x14ac:dyDescent="0.35">
      <c r="A584" s="1" t="s">
        <v>0</v>
      </c>
      <c r="B584" s="1" t="s">
        <v>102</v>
      </c>
      <c r="C584" s="1" t="s">
        <v>94</v>
      </c>
      <c r="D584" s="2">
        <v>2017</v>
      </c>
      <c r="E584" s="4">
        <v>3.9</v>
      </c>
    </row>
    <row r="585" spans="1:5" x14ac:dyDescent="0.35">
      <c r="A585" s="1" t="s">
        <v>0</v>
      </c>
      <c r="B585" s="1" t="s">
        <v>102</v>
      </c>
      <c r="C585" s="1" t="s">
        <v>95</v>
      </c>
      <c r="D585" s="2">
        <v>2008</v>
      </c>
      <c r="E585" s="4">
        <v>5.9</v>
      </c>
    </row>
    <row r="586" spans="1:5" x14ac:dyDescent="0.35">
      <c r="A586" s="1" t="s">
        <v>0</v>
      </c>
      <c r="B586" s="1" t="s">
        <v>102</v>
      </c>
      <c r="C586" s="1" t="s">
        <v>95</v>
      </c>
      <c r="D586" s="2">
        <v>2017</v>
      </c>
      <c r="E586" s="4">
        <v>4.5</v>
      </c>
    </row>
    <row r="587" spans="1:5" x14ac:dyDescent="0.35">
      <c r="A587" s="1" t="s">
        <v>0</v>
      </c>
      <c r="B587" s="1" t="s">
        <v>102</v>
      </c>
      <c r="C587" s="1" t="s">
        <v>96</v>
      </c>
      <c r="D587" s="2">
        <v>2008</v>
      </c>
      <c r="E587" s="4">
        <v>4.7</v>
      </c>
    </row>
    <row r="588" spans="1:5" x14ac:dyDescent="0.35">
      <c r="A588" s="1" t="s">
        <v>0</v>
      </c>
      <c r="B588" s="1" t="s">
        <v>102</v>
      </c>
      <c r="C588" s="1" t="s">
        <v>96</v>
      </c>
      <c r="D588" s="2">
        <v>2017</v>
      </c>
      <c r="E588" s="4">
        <v>2.4</v>
      </c>
    </row>
    <row r="589" spans="1:5" x14ac:dyDescent="0.35">
      <c r="A589" s="1" t="s">
        <v>0</v>
      </c>
      <c r="B589" s="1" t="s">
        <v>102</v>
      </c>
      <c r="C589" s="1" t="s">
        <v>97</v>
      </c>
      <c r="D589" s="2">
        <v>2008</v>
      </c>
      <c r="E589" s="4">
        <v>6.1</v>
      </c>
    </row>
    <row r="590" spans="1:5" x14ac:dyDescent="0.35">
      <c r="A590" s="1" t="s">
        <v>0</v>
      </c>
      <c r="B590" s="1" t="s">
        <v>102</v>
      </c>
      <c r="C590" s="1" t="s">
        <v>97</v>
      </c>
      <c r="D590" s="2">
        <v>2017</v>
      </c>
      <c r="E590" s="4">
        <v>3.9</v>
      </c>
    </row>
    <row r="591" spans="1:5" x14ac:dyDescent="0.35">
      <c r="A591" s="1" t="s">
        <v>0</v>
      </c>
      <c r="B591" s="1" t="s">
        <v>102</v>
      </c>
      <c r="C591" s="1" t="s">
        <v>98</v>
      </c>
      <c r="D591" s="2">
        <v>2008</v>
      </c>
      <c r="E591" s="4">
        <v>4.3</v>
      </c>
    </row>
    <row r="592" spans="1:5" x14ac:dyDescent="0.35">
      <c r="A592" s="1" t="s">
        <v>0</v>
      </c>
      <c r="B592" s="1" t="s">
        <v>102</v>
      </c>
      <c r="C592" s="1" t="s">
        <v>98</v>
      </c>
      <c r="D592" s="2">
        <v>2017</v>
      </c>
      <c r="E592" s="4">
        <v>3.9</v>
      </c>
    </row>
    <row r="593" spans="1:5" x14ac:dyDescent="0.35">
      <c r="A593" s="1" t="s">
        <v>0</v>
      </c>
      <c r="B593" s="1" t="s">
        <v>102</v>
      </c>
      <c r="C593" s="1" t="s">
        <v>99</v>
      </c>
      <c r="D593" s="2">
        <v>2008</v>
      </c>
      <c r="E593" s="4">
        <v>5</v>
      </c>
    </row>
    <row r="594" spans="1:5" x14ac:dyDescent="0.35">
      <c r="A594" s="1" t="s">
        <v>0</v>
      </c>
      <c r="B594" s="1" t="s">
        <v>102</v>
      </c>
      <c r="C594" s="1" t="s">
        <v>99</v>
      </c>
      <c r="D594" s="2">
        <v>2017</v>
      </c>
      <c r="E594" s="4">
        <v>3.5</v>
      </c>
    </row>
    <row r="595" spans="1:5" x14ac:dyDescent="0.35">
      <c r="A595" s="1" t="s">
        <v>0</v>
      </c>
      <c r="B595" s="1" t="s">
        <v>102</v>
      </c>
      <c r="C595" s="1" t="s">
        <v>100</v>
      </c>
      <c r="D595" s="2">
        <v>2008</v>
      </c>
      <c r="E595" s="4">
        <v>4.8</v>
      </c>
    </row>
    <row r="596" spans="1:5" x14ac:dyDescent="0.35">
      <c r="A596" s="1" t="s">
        <v>0</v>
      </c>
      <c r="B596" s="1" t="s">
        <v>102</v>
      </c>
      <c r="C596" s="1" t="s">
        <v>100</v>
      </c>
      <c r="D596" s="2">
        <v>2017</v>
      </c>
      <c r="E596" s="4">
        <v>3.4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4" sqref="H4:H101"/>
    </sheetView>
  </sheetViews>
  <sheetFormatPr defaultRowHeight="14.5" x14ac:dyDescent="0.35"/>
  <cols>
    <col min="1" max="1" width="17.453125" bestFit="1" customWidth="1"/>
    <col min="2" max="2" width="11.7265625" customWidth="1"/>
    <col min="3" max="3" width="10" customWidth="1"/>
    <col min="8" max="8" width="15.26953125" bestFit="1" customWidth="1"/>
  </cols>
  <sheetData>
    <row r="1" spans="1:13" x14ac:dyDescent="0.35">
      <c r="A1" t="s">
        <v>135</v>
      </c>
      <c r="F1" t="s">
        <v>1</v>
      </c>
      <c r="G1" t="s">
        <v>101</v>
      </c>
      <c r="H1" t="s">
        <v>102</v>
      </c>
      <c r="K1" t="s">
        <v>2</v>
      </c>
    </row>
    <row r="2" spans="1:13" ht="15" x14ac:dyDescent="0.25">
      <c r="B2" s="10">
        <v>2008</v>
      </c>
      <c r="C2" s="10">
        <v>2017</v>
      </c>
      <c r="D2" s="24" t="s">
        <v>123</v>
      </c>
      <c r="E2" t="s">
        <v>136</v>
      </c>
      <c r="F2" s="25">
        <v>2008</v>
      </c>
      <c r="G2" s="25">
        <v>2017</v>
      </c>
      <c r="H2" s="26" t="s">
        <v>123</v>
      </c>
      <c r="I2" s="27" t="s">
        <v>136</v>
      </c>
      <c r="L2">
        <v>2008</v>
      </c>
      <c r="M2">
        <v>2017</v>
      </c>
    </row>
    <row r="3" spans="1:13" ht="15" x14ac:dyDescent="0.25">
      <c r="A3" s="7" t="s">
        <v>7</v>
      </c>
      <c r="B3" s="12">
        <f>((GETPIVOTDATA("Antal",'AED021'!$G$2,"Alder",$F$1,"Område",$A3,"År",B$2)*GETPIVOTDATA("Antal",'AED06'!$H$2,"Alder",$F$1,"Område",$A3,"År",B$2))+(GETPIVOTDATA("Antal",'AED021'!$G$2,"Alder",$G$1,"Område",$A3,"År",B$2)*GETPIVOTDATA("Antal",'AED06'!$H$2,"Alder",$G$1,"Område",$A3,"År",B$2))+(GETPIVOTDATA("Antal",'AED021'!$G$2,"Alder",$H$1,"Område",$A3,"År",B$2)*GETPIVOTDATA("Antal",'AED06'!$H$2,"Alder",$H$1,"Område",$A3,"År",B$2)))/GETPIVOTDATA("Antal",'AED06'!$H$2,"Område",$A3,"År",B$2)</f>
        <v>3.598824158204168</v>
      </c>
      <c r="C3" s="12">
        <f>((GETPIVOTDATA("Antal",'AED021'!$G$2,"Alder",$F$1,"Område",$A3,"År",C$2)*GETPIVOTDATA("Antal",'AED06'!$H$2,"Alder",$F$1,"Område",$A3,"År",C$2))+(GETPIVOTDATA("Antal",'AED021'!$G$2,"Alder",$G$1,"Område",$A3,"År",C$2)*GETPIVOTDATA("Antal",'AED06'!$H$2,"Alder",$G$1,"Område",$A3,"År",C$2))+(GETPIVOTDATA("Antal",'AED021'!$G$2,"Alder",$H$1,"Område",$A3,"År",C$2)*GETPIVOTDATA("Antal",'AED06'!$H$2,"Alder",$H$1,"Område",$A3,"År",C$2)))/GETPIVOTDATA("Antal",'AED06'!$H$2,"Område",$A3,"År",C$2)</f>
        <v>3.4491935483870968</v>
      </c>
      <c r="D3" s="8">
        <f>(C3-B3)/B3</f>
        <v>-4.1577638483936842E-2</v>
      </c>
      <c r="E3">
        <f>IF(D3&lt;-20%,1,0)</f>
        <v>0</v>
      </c>
      <c r="F3" s="28">
        <f>+(((GETPIVOTDATA("Antal",'AED021'!$G$2,"Alder","80-84 år","Område",$A3,"År",F$2)*GETPIVOTDATA("Antal",'AED06'!$H$2,"Alder","80-84 år","Område",$A3,"År",F$2))+(GETPIVOTDATA("Antal",'AED021'!$G$2,"Alder","85-89 år","Område",$A3,"År",F$2)*GETPIVOTDATA("Antal",'AED06'!$H$2,"Alder","85-89 år","Område",$A3,"År",B$2))+GETPIVOTDATA("Antal",'AED06'!$H$2,"Alder","90 år og derover","Område",$A3,"År",F$2)*GETPIVOTDATA("Antal",'AED021'!$G$2,"Alder","90 år og derover","Område",$A3,"År",F$2)))/GETPIVOTDATA("Antal",'AED06'!$H$2,"Område",$A3,"År",F$2)</f>
        <v>3.598824158204168</v>
      </c>
      <c r="G3" s="28">
        <f>+(((GETPIVOTDATA("Antal",'AED021'!$G$2,"Alder","80-84 år","Område",$A3,"År",G$2)*GETPIVOTDATA("Antal",'AED06'!$H$2,"Alder","80-84 år","Område",$A3,"År",G$2))+(GETPIVOTDATA("Antal",'AED021'!$G$2,"Alder","85-89 år","Område",$A3,"År",G$2)*GETPIVOTDATA("Antal",'AED06'!$H$2,"Alder","85-89 år","Område",$A3,"År",C$2))+GETPIVOTDATA("Antal",'AED06'!$H$2,"Alder","90 år og derover","Område",$A3,"År",G$2)*GETPIVOTDATA("Antal",'AED021'!$G$2,"Alder","90 år og derover","Område",$A3,"År",G$2)))/GETPIVOTDATA("Antal",'AED06'!$H$2,"Område",$A3,"År",G$2)</f>
        <v>3.4491935483870968</v>
      </c>
      <c r="H3" s="27">
        <f>+(G3-F3)/G3</f>
        <v>-4.3381331815096631E-2</v>
      </c>
      <c r="I3" s="27">
        <f>+IF(H3&lt;-0.2,1,0)</f>
        <v>0</v>
      </c>
      <c r="L3">
        <f>+(((GETPIVOTDATA("Antal",'AED021'!$L$2,"Alder","80-84 år","Område",$K1,"År",L$2)*GETPIVOTDATA("Antal",'AED06'!$M$2,"Alder","80-84 år","Område",$K1,"År",L$2))+(GETPIVOTDATA("Antal",'AED06'!$M$2,"Alder","85-89 år","Område",$K1,"År",L$2)*GETPIVOTDATA("Antal",'AED021'!$L$2,"Alder","85-89 år","Område",$K1,"År",L$2))+(GETPIVOTDATA("Antal",'AED021'!$L$2,"Alder","90 år og derover","Område",$K1,"År",L$2)*GETPIVOTDATA("Antal",'AED06'!$M$2,"Alder","90 år og derover","Område",$K1,"År",L$2)))/GETPIVOTDATA("Antal",'AED06'!$M$2,"Område",$K1,"År",L$2))</f>
        <v>3.861424902191958</v>
      </c>
      <c r="M3">
        <f>+(((GETPIVOTDATA("Antal",'AED021'!$L$2,"Alder","80-84 år","Område",$K1,"År",M$2)*GETPIVOTDATA("Antal",'AED06'!$M$2,"Alder","80-84 år","Område",$K1,"År",M$2))+(GETPIVOTDATA("Antal",'AED06'!$M$2,"Alder","85-89 år","Område",$K1,"År",M$2)*GETPIVOTDATA("Antal",'AED021'!$L$2,"Alder","85-89 år","Område",$K1,"År",M$2))+(GETPIVOTDATA("Antal",'AED021'!$L$2,"Alder","90 år og derover","Område",$K1,"År",M$2)*GETPIVOTDATA("Antal",'AED06'!$M$2,"Alder","90 år og derover","Område",$K1,"År",M$2)))/GETPIVOTDATA("Antal",'AED06'!$M$2,"Område",$K1,"År",M$2))</f>
        <v>3.5749440420819063</v>
      </c>
    </row>
    <row r="4" spans="1:13" x14ac:dyDescent="0.35">
      <c r="A4" s="7" t="s">
        <v>20</v>
      </c>
      <c r="B4" s="12">
        <f>((GETPIVOTDATA("Antal",'AED021'!$G$2,"Alder",$F$1,"Område",$A4,"År",B$2)*GETPIVOTDATA("Antal",'AED06'!$H$2,"Alder",$F$1,"Område",$A4,"År",B$2))+(GETPIVOTDATA("Antal",'AED021'!$G$2,"Alder",$G$1,"Område",$A4,"År",B$2)*GETPIVOTDATA("Antal",'AED06'!$H$2,"Alder",$G$1,"Område",$A4,"År",B$2))+(GETPIVOTDATA("Antal",'AED021'!$G$2,"Alder",$H$1,"Område",$A4,"År",B$2)*GETPIVOTDATA("Antal",'AED06'!$H$2,"Alder",$H$1,"Område",$A4,"År",B$2)))/GETPIVOTDATA("Antal",'AED06'!$H$2,"Område",$A4,"År",B$2)</f>
        <v>4.1730466384009688</v>
      </c>
      <c r="C4" s="12">
        <f>((GETPIVOTDATA("Antal",'AED021'!$G$2,"Alder",$F$1,"Område",$A4,"År",C$2)*GETPIVOTDATA("Antal",'AED06'!$H$2,"Alder",$F$1,"Område",$A4,"År",C$2))+(GETPIVOTDATA("Antal",'AED021'!$G$2,"Alder",$G$1,"Område",$A4,"År",C$2)*GETPIVOTDATA("Antal",'AED06'!$H$2,"Alder",$G$1,"Område",$A4,"År",C$2))+(GETPIVOTDATA("Antal",'AED021'!$G$2,"Alder",$H$1,"Område",$A4,"År",C$2)*GETPIVOTDATA("Antal",'AED06'!$H$2,"Alder",$H$1,"Område",$A4,"År",C$2)))/GETPIVOTDATA("Antal",'AED06'!$H$2,"Område",$A4,"År",C$2)</f>
        <v>3.9843411552346564</v>
      </c>
      <c r="D4" s="8">
        <f t="shared" ref="D4:D67" si="0">(C4-B4)/B4</f>
        <v>-4.5220075287397396E-2</v>
      </c>
      <c r="E4">
        <f t="shared" ref="E4:E67" si="1">IF(D4&lt;-20%,1,0)</f>
        <v>0</v>
      </c>
      <c r="F4" s="28">
        <f>+(((GETPIVOTDATA("Antal",'AED021'!$G$2,"Alder","80-84 år","Område",$A4,"År",F$2)*GETPIVOTDATA("Antal",'AED06'!$H$2,"Alder","80-84 år","Område",$A4,"År",F$2))+(GETPIVOTDATA("Antal",'AED021'!$G$2,"Alder","85-89 år","Område",$A4,"År",F$2)*GETPIVOTDATA("Antal",'AED06'!$H$2,"Alder","85-89 år","Område",$A4,"År",B$2))+GETPIVOTDATA("Antal",'AED06'!$H$2,"Alder","90 år og derover","Område",$A4,"År",F$2)*GETPIVOTDATA("Antal",'AED021'!$G$2,"Alder","90 år og derover","Område",$A4,"År",F$2)))/GETPIVOTDATA("Antal",'AED06'!$H$2,"Område",$A4,"År",F$2)</f>
        <v>4.1730466384009688</v>
      </c>
      <c r="G4" s="28">
        <f>+(((GETPIVOTDATA("Antal",'AED021'!$G$2,"Alder","80-84 år","Område",$A4,"År",G$2)*GETPIVOTDATA("Antal",'AED06'!$H$2,"Alder","80-84 år","Område",$A4,"År",G$2))+(GETPIVOTDATA("Antal",'AED021'!$G$2,"Alder","85-89 år","Område",$A4,"År",G$2)*GETPIVOTDATA("Antal",'AED06'!$H$2,"Alder","85-89 år","Område",$A4,"År",C$2))+GETPIVOTDATA("Antal",'AED06'!$H$2,"Alder","90 år og derover","Område",$A4,"År",G$2)*GETPIVOTDATA("Antal",'AED021'!$G$2,"Alder","90 år og derover","Område",$A4,"År",G$2)))/GETPIVOTDATA("Antal",'AED06'!$H$2,"Område",$A4,"År",G$2)</f>
        <v>3.9843411552346564</v>
      </c>
      <c r="H4" s="27">
        <f t="shared" ref="H4:H67" si="2">+(G4-F4)/G4</f>
        <v>-4.7361778475818968E-2</v>
      </c>
      <c r="I4" s="27">
        <f t="shared" ref="I4:I67" si="3">+IF(H4&lt;-0.2,1,0)</f>
        <v>0</v>
      </c>
    </row>
    <row r="5" spans="1:13" ht="15" x14ac:dyDescent="0.25">
      <c r="A5" s="7" t="s">
        <v>49</v>
      </c>
      <c r="B5" s="12">
        <f>((GETPIVOTDATA("Antal",'AED021'!$G$2,"Alder",$F$1,"Område",$A5,"År",B$2)*GETPIVOTDATA("Antal",'AED06'!$H$2,"Alder",$F$1,"Område",$A5,"År",B$2))+(GETPIVOTDATA("Antal",'AED021'!$G$2,"Alder",$G$1,"Område",$A5,"År",B$2)*GETPIVOTDATA("Antal",'AED06'!$H$2,"Alder",$G$1,"Område",$A5,"År",B$2))+(GETPIVOTDATA("Antal",'AED021'!$G$2,"Alder",$H$1,"Område",$A5,"År",B$2)*GETPIVOTDATA("Antal",'AED06'!$H$2,"Alder",$H$1,"Område",$A5,"År",B$2)))/GETPIVOTDATA("Antal",'AED06'!$H$2,"Område",$A5,"År",B$2)</f>
        <v>5.4638915318744052</v>
      </c>
      <c r="C5" s="12">
        <f>((GETPIVOTDATA("Antal",'AED021'!$G$2,"Alder",$F$1,"Område",$A5,"År",C$2)*GETPIVOTDATA("Antal",'AED06'!$H$2,"Alder",$F$1,"Område",$A5,"År",C$2))+(GETPIVOTDATA("Antal",'AED021'!$G$2,"Alder",$G$1,"Område",$A5,"År",C$2)*GETPIVOTDATA("Antal",'AED06'!$H$2,"Alder",$G$1,"Område",$A5,"År",C$2))+(GETPIVOTDATA("Antal",'AED021'!$G$2,"Alder",$H$1,"Område",$A5,"År",C$2)*GETPIVOTDATA("Antal",'AED06'!$H$2,"Alder",$H$1,"Område",$A5,"År",C$2)))/GETPIVOTDATA("Antal",'AED06'!$H$2,"Område",$A5,"År",C$2)</f>
        <v>3.1177380784920525</v>
      </c>
      <c r="D5" s="8">
        <f t="shared" si="0"/>
        <v>-0.42939239179543109</v>
      </c>
      <c r="E5">
        <f t="shared" si="1"/>
        <v>1</v>
      </c>
      <c r="F5" s="28">
        <f>+(((GETPIVOTDATA("Antal",'AED021'!$G$2,"Alder","80-84 år","Område",$A5,"År",F$2)*GETPIVOTDATA("Antal",'AED06'!$H$2,"Alder","80-84 år","Område",$A5,"År",F$2))+(GETPIVOTDATA("Antal",'AED021'!$G$2,"Alder","85-89 år","Område",$A5,"År",F$2)*GETPIVOTDATA("Antal",'AED06'!$H$2,"Alder","85-89 år","Område",$A5,"År",B$2))+GETPIVOTDATA("Antal",'AED06'!$H$2,"Alder","90 år og derover","Område",$A5,"År",F$2)*GETPIVOTDATA("Antal",'AED021'!$G$2,"Alder","90 år og derover","Område",$A5,"År",F$2)))/GETPIVOTDATA("Antal",'AED06'!$H$2,"Område",$A5,"År",F$2)</f>
        <v>5.4638915318744052</v>
      </c>
      <c r="G5" s="28">
        <f>+(((GETPIVOTDATA("Antal",'AED021'!$G$2,"Alder","80-84 år","Område",$A5,"År",G$2)*GETPIVOTDATA("Antal",'AED06'!$H$2,"Alder","80-84 år","Område",$A5,"År",G$2))+(GETPIVOTDATA("Antal",'AED021'!$G$2,"Alder","85-89 år","Område",$A5,"År",G$2)*GETPIVOTDATA("Antal",'AED06'!$H$2,"Alder","85-89 år","Område",$A5,"År",C$2))+GETPIVOTDATA("Antal",'AED06'!$H$2,"Alder","90 år og derover","Område",$A5,"År",G$2)*GETPIVOTDATA("Antal",'AED021'!$G$2,"Alder","90 år og derover","Område",$A5,"År",G$2)))/GETPIVOTDATA("Antal",'AED06'!$H$2,"Område",$A5,"År",G$2)</f>
        <v>3.1177380784920525</v>
      </c>
      <c r="H5" s="27">
        <f t="shared" si="2"/>
        <v>-0.75251781718530697</v>
      </c>
      <c r="I5" s="27">
        <f t="shared" si="3"/>
        <v>1</v>
      </c>
    </row>
    <row r="6" spans="1:13" ht="15" x14ac:dyDescent="0.25">
      <c r="A6" s="7" t="s">
        <v>8</v>
      </c>
      <c r="B6" s="12">
        <f>((GETPIVOTDATA("Antal",'AED021'!$G$2,"Alder",$F$1,"Område",$A6,"År",B$2)*GETPIVOTDATA("Antal",'AED06'!$H$2,"Alder",$F$1,"Område",$A6,"År",B$2))+(GETPIVOTDATA("Antal",'AED021'!$G$2,"Alder",$G$1,"Område",$A6,"År",B$2)*GETPIVOTDATA("Antal",'AED06'!$H$2,"Alder",$G$1,"Område",$A6,"År",B$2))+(GETPIVOTDATA("Antal",'AED021'!$G$2,"Alder",$H$1,"Område",$A6,"År",B$2)*GETPIVOTDATA("Antal",'AED06'!$H$2,"Alder",$H$1,"Område",$A6,"År",B$2)))/GETPIVOTDATA("Antal",'AED06'!$H$2,"Område",$A6,"År",B$2)</f>
        <v>3.635120303925707</v>
      </c>
      <c r="C6" s="12">
        <f>((GETPIVOTDATA("Antal",'AED021'!$G$2,"Alder",$F$1,"Område",$A6,"År",C$2)*GETPIVOTDATA("Antal",'AED06'!$H$2,"Alder",$F$1,"Område",$A6,"År",C$2))+(GETPIVOTDATA("Antal",'AED021'!$G$2,"Alder",$G$1,"Område",$A6,"År",C$2)*GETPIVOTDATA("Antal",'AED06'!$H$2,"Alder",$G$1,"Område",$A6,"År",C$2))+(GETPIVOTDATA("Antal",'AED021'!$G$2,"Alder",$H$1,"Område",$A6,"År",C$2)*GETPIVOTDATA("Antal",'AED06'!$H$2,"Alder",$H$1,"Område",$A6,"År",C$2)))/GETPIVOTDATA("Antal",'AED06'!$H$2,"Område",$A6,"År",C$2)</f>
        <v>4.6074767578892235</v>
      </c>
      <c r="D6" s="8">
        <f t="shared" si="0"/>
        <v>0.26748948388680044</v>
      </c>
      <c r="E6">
        <f t="shared" si="1"/>
        <v>0</v>
      </c>
      <c r="F6" s="28">
        <f>+(((GETPIVOTDATA("Antal",'AED021'!$G$2,"Alder","80-84 år","Område",$A6,"År",F$2)*GETPIVOTDATA("Antal",'AED06'!$H$2,"Alder","80-84 år","Område",$A6,"År",F$2))+(GETPIVOTDATA("Antal",'AED021'!$G$2,"Alder","85-89 år","Område",$A6,"År",F$2)*GETPIVOTDATA("Antal",'AED06'!$H$2,"Alder","85-89 år","Område",$A6,"År",B$2))+GETPIVOTDATA("Antal",'AED06'!$H$2,"Alder","90 år og derover","Område",$A6,"År",F$2)*GETPIVOTDATA("Antal",'AED021'!$G$2,"Alder","90 år og derover","Område",$A6,"År",F$2)))/GETPIVOTDATA("Antal",'AED06'!$H$2,"Område",$A6,"År",F$2)</f>
        <v>3.635120303925707</v>
      </c>
      <c r="G6" s="28">
        <f>+(((GETPIVOTDATA("Antal",'AED021'!$G$2,"Alder","80-84 år","Område",$A6,"År",G$2)*GETPIVOTDATA("Antal",'AED06'!$H$2,"Alder","80-84 år","Område",$A6,"År",G$2))+(GETPIVOTDATA("Antal",'AED021'!$G$2,"Alder","85-89 år","Område",$A6,"År",G$2)*GETPIVOTDATA("Antal",'AED06'!$H$2,"Alder","85-89 år","Område",$A6,"År",C$2))+GETPIVOTDATA("Antal",'AED06'!$H$2,"Alder","90 år og derover","Område",$A6,"År",G$2)*GETPIVOTDATA("Antal",'AED021'!$G$2,"Alder","90 år og derover","Område",$A6,"År",G$2)))/GETPIVOTDATA("Antal",'AED06'!$H$2,"Område",$A6,"År",G$2)</f>
        <v>4.6074767578892235</v>
      </c>
      <c r="H6" s="27">
        <f t="shared" si="2"/>
        <v>0.21103881908868757</v>
      </c>
      <c r="I6" s="27">
        <f t="shared" si="3"/>
        <v>0</v>
      </c>
    </row>
    <row r="7" spans="1:13" ht="15" x14ac:dyDescent="0.25">
      <c r="A7" s="7" t="s">
        <v>59</v>
      </c>
      <c r="B7" s="12">
        <f>((GETPIVOTDATA("Antal",'AED021'!$G$2,"Alder",$F$1,"Område",$A7,"År",B$2)*GETPIVOTDATA("Antal",'AED06'!$H$2,"Alder",$F$1,"Område",$A7,"År",B$2))+(GETPIVOTDATA("Antal",'AED021'!$G$2,"Alder",$G$1,"Område",$A7,"År",B$2)*GETPIVOTDATA("Antal",'AED06'!$H$2,"Alder",$G$1,"Område",$A7,"År",B$2))+(GETPIVOTDATA("Antal",'AED021'!$G$2,"Alder",$H$1,"Område",$A7,"År",B$2)*GETPIVOTDATA("Antal",'AED06'!$H$2,"Alder",$H$1,"Område",$A7,"År",B$2)))/GETPIVOTDATA("Antal",'AED06'!$H$2,"Område",$A7,"År",B$2)</f>
        <v>5.8016509433962264</v>
      </c>
      <c r="C7" s="12">
        <f>((GETPIVOTDATA("Antal",'AED021'!$G$2,"Alder",$F$1,"Område",$A7,"År",C$2)*GETPIVOTDATA("Antal",'AED06'!$H$2,"Alder",$F$1,"Område",$A7,"År",C$2))+(GETPIVOTDATA("Antal",'AED021'!$G$2,"Alder",$G$1,"Område",$A7,"År",C$2)*GETPIVOTDATA("Antal",'AED06'!$H$2,"Alder",$G$1,"Område",$A7,"År",C$2))+(GETPIVOTDATA("Antal",'AED021'!$G$2,"Alder",$H$1,"Område",$A7,"År",C$2)*GETPIVOTDATA("Antal",'AED06'!$H$2,"Alder",$H$1,"Område",$A7,"År",C$2)))/GETPIVOTDATA("Antal",'AED06'!$H$2,"Område",$A7,"År",C$2)</f>
        <v>2.2967526265520535</v>
      </c>
      <c r="D7" s="8">
        <f t="shared" si="0"/>
        <v>-0.60412085301919971</v>
      </c>
      <c r="E7">
        <f t="shared" si="1"/>
        <v>1</v>
      </c>
      <c r="F7" s="28">
        <f>+(((GETPIVOTDATA("Antal",'AED021'!$G$2,"Alder","80-84 år","Område",$A7,"År",F$2)*GETPIVOTDATA("Antal",'AED06'!$H$2,"Alder","80-84 år","Område",$A7,"År",F$2))+(GETPIVOTDATA("Antal",'AED021'!$G$2,"Alder","85-89 år","Område",$A7,"År",F$2)*GETPIVOTDATA("Antal",'AED06'!$H$2,"Alder","85-89 år","Område",$A7,"År",B$2))+GETPIVOTDATA("Antal",'AED06'!$H$2,"Alder","90 år og derover","Område",$A7,"År",F$2)*GETPIVOTDATA("Antal",'AED021'!$G$2,"Alder","90 år og derover","Område",$A7,"År",F$2)))/GETPIVOTDATA("Antal",'AED06'!$H$2,"Område",$A7,"År",F$2)</f>
        <v>5.8016509433962264</v>
      </c>
      <c r="G7" s="28">
        <f>+(((GETPIVOTDATA("Antal",'AED021'!$G$2,"Alder","80-84 år","Område",$A7,"År",G$2)*GETPIVOTDATA("Antal",'AED06'!$H$2,"Alder","80-84 år","Område",$A7,"År",G$2))+(GETPIVOTDATA("Antal",'AED021'!$G$2,"Alder","85-89 år","Område",$A7,"År",G$2)*GETPIVOTDATA("Antal",'AED06'!$H$2,"Alder","85-89 år","Område",$A7,"År",C$2))+GETPIVOTDATA("Antal",'AED06'!$H$2,"Alder","90 år og derover","Område",$A7,"År",G$2)*GETPIVOTDATA("Antal",'AED021'!$G$2,"Alder","90 år og derover","Område",$A7,"År",G$2)))/GETPIVOTDATA("Antal",'AED06'!$H$2,"Område",$A7,"År",G$2)</f>
        <v>2.2967526265520535</v>
      </c>
      <c r="H7" s="27">
        <f t="shared" si="2"/>
        <v>-1.5260234281764249</v>
      </c>
      <c r="I7" s="27">
        <f t="shared" si="3"/>
        <v>1</v>
      </c>
    </row>
    <row r="8" spans="1:13" ht="15" x14ac:dyDescent="0.25">
      <c r="A8" s="7" t="s">
        <v>31</v>
      </c>
      <c r="B8" s="12">
        <f>((GETPIVOTDATA("Antal",'AED021'!$G$2,"Alder",$F$1,"Område",$A8,"År",B$2)*GETPIVOTDATA("Antal",'AED06'!$H$2,"Alder",$F$1,"Område",$A8,"År",B$2))+(GETPIVOTDATA("Antal",'AED021'!$G$2,"Alder",$G$1,"Område",$A8,"År",B$2)*GETPIVOTDATA("Antal",'AED06'!$H$2,"Alder",$G$1,"Område",$A8,"År",B$2))+(GETPIVOTDATA("Antal",'AED021'!$G$2,"Alder",$H$1,"Område",$A8,"År",B$2)*GETPIVOTDATA("Antal",'AED06'!$H$2,"Alder",$H$1,"Område",$A8,"År",B$2)))/GETPIVOTDATA("Antal",'AED06'!$H$2,"Område",$A8,"År",B$2)</f>
        <v>4.4328492849284924</v>
      </c>
      <c r="C8" s="12">
        <f>((GETPIVOTDATA("Antal",'AED021'!$G$2,"Alder",$F$1,"Område",$A8,"År",C$2)*GETPIVOTDATA("Antal",'AED06'!$H$2,"Alder",$F$1,"Område",$A8,"År",C$2))+(GETPIVOTDATA("Antal",'AED021'!$G$2,"Alder",$G$1,"Område",$A8,"År",C$2)*GETPIVOTDATA("Antal",'AED06'!$H$2,"Alder",$G$1,"Område",$A8,"År",C$2))+(GETPIVOTDATA("Antal",'AED021'!$G$2,"Alder",$H$1,"Område",$A8,"År",C$2)*GETPIVOTDATA("Antal",'AED06'!$H$2,"Alder",$H$1,"Område",$A8,"År",C$2)))/GETPIVOTDATA("Antal",'AED06'!$H$2,"Område",$A8,"År",C$2)</f>
        <v>3.5929954614220883</v>
      </c>
      <c r="D8" s="8">
        <f t="shared" si="0"/>
        <v>-0.18946139819413058</v>
      </c>
      <c r="E8">
        <f t="shared" si="1"/>
        <v>0</v>
      </c>
      <c r="F8" s="28">
        <f>+(((GETPIVOTDATA("Antal",'AED021'!$G$2,"Alder","80-84 år","Område",$A8,"År",F$2)*GETPIVOTDATA("Antal",'AED06'!$H$2,"Alder","80-84 år","Område",$A8,"År",F$2))+(GETPIVOTDATA("Antal",'AED021'!$G$2,"Alder","85-89 år","Område",$A8,"År",F$2)*GETPIVOTDATA("Antal",'AED06'!$H$2,"Alder","85-89 år","Område",$A8,"År",B$2))+GETPIVOTDATA("Antal",'AED06'!$H$2,"Alder","90 år og derover","Område",$A8,"År",F$2)*GETPIVOTDATA("Antal",'AED021'!$G$2,"Alder","90 år og derover","Område",$A8,"År",F$2)))/GETPIVOTDATA("Antal",'AED06'!$H$2,"Område",$A8,"År",F$2)</f>
        <v>4.4328492849284924</v>
      </c>
      <c r="G8" s="28">
        <f>+(((GETPIVOTDATA("Antal",'AED021'!$G$2,"Alder","80-84 år","Område",$A8,"År",G$2)*GETPIVOTDATA("Antal",'AED06'!$H$2,"Alder","80-84 år","Område",$A8,"År",G$2))+(GETPIVOTDATA("Antal",'AED021'!$G$2,"Alder","85-89 år","Område",$A8,"År",G$2)*GETPIVOTDATA("Antal",'AED06'!$H$2,"Alder","85-89 år","Område",$A8,"År",C$2))+GETPIVOTDATA("Antal",'AED06'!$H$2,"Alder","90 år og derover","Område",$A8,"År",G$2)*GETPIVOTDATA("Antal",'AED021'!$G$2,"Alder","90 år og derover","Område",$A8,"År",G$2)))/GETPIVOTDATA("Antal",'AED06'!$H$2,"Område",$A8,"År",G$2)</f>
        <v>3.5929954614220883</v>
      </c>
      <c r="H8" s="27">
        <f t="shared" si="2"/>
        <v>-0.23374753253208802</v>
      </c>
      <c r="I8" s="27">
        <f t="shared" si="3"/>
        <v>1</v>
      </c>
    </row>
    <row r="9" spans="1:13" x14ac:dyDescent="0.35">
      <c r="A9" s="7" t="s">
        <v>9</v>
      </c>
      <c r="B9" s="12">
        <f>((GETPIVOTDATA("Antal",'AED021'!$G$2,"Alder",$F$1,"Område",$A9,"År",B$2)*GETPIVOTDATA("Antal",'AED06'!$H$2,"Alder",$F$1,"Område",$A9,"År",B$2))+(GETPIVOTDATA("Antal",'AED021'!$G$2,"Alder",$G$1,"Område",$A9,"År",B$2)*GETPIVOTDATA("Antal",'AED06'!$H$2,"Alder",$G$1,"Område",$A9,"År",B$2))+(GETPIVOTDATA("Antal",'AED021'!$G$2,"Alder",$H$1,"Område",$A9,"År",B$2)*GETPIVOTDATA("Antal",'AED06'!$H$2,"Alder",$H$1,"Område",$A9,"År",B$2)))/GETPIVOTDATA("Antal",'AED06'!$H$2,"Område",$A9,"År",B$2)</f>
        <v>4.0954874267998624</v>
      </c>
      <c r="C9" s="12">
        <f>((GETPIVOTDATA("Antal",'AED021'!$G$2,"Alder",$F$1,"Område",$A9,"År",C$2)*GETPIVOTDATA("Antal",'AED06'!$H$2,"Alder",$F$1,"Område",$A9,"År",C$2))+(GETPIVOTDATA("Antal",'AED021'!$G$2,"Alder",$G$1,"Område",$A9,"År",C$2)*GETPIVOTDATA("Antal",'AED06'!$H$2,"Alder",$G$1,"Område",$A9,"År",C$2))+(GETPIVOTDATA("Antal",'AED021'!$G$2,"Alder",$H$1,"Område",$A9,"År",C$2)*GETPIVOTDATA("Antal",'AED06'!$H$2,"Alder",$H$1,"Område",$A9,"År",C$2)))/GETPIVOTDATA("Antal",'AED06'!$H$2,"Område",$A9,"År",C$2)</f>
        <v>4.0662313432835822</v>
      </c>
      <c r="D9" s="8">
        <f t="shared" si="0"/>
        <v>-7.143492450943853E-3</v>
      </c>
      <c r="E9">
        <f t="shared" si="1"/>
        <v>0</v>
      </c>
      <c r="F9" s="28">
        <f>+(((GETPIVOTDATA("Antal",'AED021'!$G$2,"Alder","80-84 år","Område",$A9,"År",F$2)*GETPIVOTDATA("Antal",'AED06'!$H$2,"Alder","80-84 år","Område",$A9,"År",F$2))+(GETPIVOTDATA("Antal",'AED021'!$G$2,"Alder","85-89 år","Område",$A9,"År",F$2)*GETPIVOTDATA("Antal",'AED06'!$H$2,"Alder","85-89 år","Område",$A9,"År",B$2))+GETPIVOTDATA("Antal",'AED06'!$H$2,"Alder","90 år og derover","Område",$A9,"År",F$2)*GETPIVOTDATA("Antal",'AED021'!$G$2,"Alder","90 år og derover","Område",$A9,"År",F$2)))/GETPIVOTDATA("Antal",'AED06'!$H$2,"Område",$A9,"År",F$2)</f>
        <v>4.0954874267998624</v>
      </c>
      <c r="G9" s="28">
        <f>+(((GETPIVOTDATA("Antal",'AED021'!$G$2,"Alder","80-84 år","Område",$A9,"År",G$2)*GETPIVOTDATA("Antal",'AED06'!$H$2,"Alder","80-84 år","Område",$A9,"År",G$2))+(GETPIVOTDATA("Antal",'AED021'!$G$2,"Alder","85-89 år","Område",$A9,"År",G$2)*GETPIVOTDATA("Antal",'AED06'!$H$2,"Alder","85-89 år","Område",$A9,"År",C$2))+GETPIVOTDATA("Antal",'AED06'!$H$2,"Alder","90 år og derover","Område",$A9,"År",G$2)*GETPIVOTDATA("Antal",'AED021'!$G$2,"Alder","90 år og derover","Område",$A9,"År",G$2)))/GETPIVOTDATA("Antal",'AED06'!$H$2,"Område",$A9,"År",G$2)</f>
        <v>4.0662313432835822</v>
      </c>
      <c r="H9" s="27">
        <f t="shared" si="2"/>
        <v>-7.194889086820937E-3</v>
      </c>
      <c r="I9" s="27">
        <f t="shared" si="3"/>
        <v>0</v>
      </c>
    </row>
    <row r="10" spans="1:13" x14ac:dyDescent="0.35">
      <c r="A10" s="7" t="s">
        <v>90</v>
      </c>
      <c r="B10" s="12">
        <f>((GETPIVOTDATA("Antal",'AED021'!$G$2,"Alder",$F$1,"Område",$A10,"År",B$2)*GETPIVOTDATA("Antal",'AED06'!$H$2,"Alder",$F$1,"Område",$A10,"År",B$2))+(GETPIVOTDATA("Antal",'AED021'!$G$2,"Alder",$G$1,"Område",$A10,"År",B$2)*GETPIVOTDATA("Antal",'AED06'!$H$2,"Alder",$G$1,"Område",$A10,"År",B$2))+(GETPIVOTDATA("Antal",'AED021'!$G$2,"Alder",$H$1,"Område",$A10,"År",B$2)*GETPIVOTDATA("Antal",'AED06'!$H$2,"Alder",$H$1,"Område",$A10,"År",B$2)))/GETPIVOTDATA("Antal",'AED06'!$H$2,"Område",$A10,"År",B$2)</f>
        <v>5.59004366812227</v>
      </c>
      <c r="C10" s="12">
        <f>((GETPIVOTDATA("Antal",'AED021'!$G$2,"Alder",$F$1,"Område",$A10,"År",C$2)*GETPIVOTDATA("Antal",'AED06'!$H$2,"Alder",$F$1,"Område",$A10,"År",C$2))+(GETPIVOTDATA("Antal",'AED021'!$G$2,"Alder",$G$1,"Område",$A10,"År",C$2)*GETPIVOTDATA("Antal",'AED06'!$H$2,"Alder",$G$1,"Område",$A10,"År",C$2))+(GETPIVOTDATA("Antal",'AED021'!$G$2,"Alder",$H$1,"Område",$A10,"År",C$2)*GETPIVOTDATA("Antal",'AED06'!$H$2,"Alder",$H$1,"Område",$A10,"År",C$2)))/GETPIVOTDATA("Antal",'AED06'!$H$2,"Område",$A10,"År",C$2)</f>
        <v>3.4297173274596187</v>
      </c>
      <c r="D10" s="8">
        <f t="shared" si="0"/>
        <v>-0.38645965379163455</v>
      </c>
      <c r="E10">
        <f t="shared" si="1"/>
        <v>1</v>
      </c>
      <c r="F10" s="28">
        <f>+(((GETPIVOTDATA("Antal",'AED021'!$G$2,"Alder","80-84 år","Område",$A10,"År",F$2)*GETPIVOTDATA("Antal",'AED06'!$H$2,"Alder","80-84 år","Område",$A10,"År",F$2))+(GETPIVOTDATA("Antal",'AED021'!$G$2,"Alder","85-89 år","Område",$A10,"År",F$2)*GETPIVOTDATA("Antal",'AED06'!$H$2,"Alder","85-89 år","Område",$A10,"År",B$2))+GETPIVOTDATA("Antal",'AED06'!$H$2,"Alder","90 år og derover","Område",$A10,"År",F$2)*GETPIVOTDATA("Antal",'AED021'!$G$2,"Alder","90 år og derover","Område",$A10,"År",F$2)))/GETPIVOTDATA("Antal",'AED06'!$H$2,"Område",$A10,"År",F$2)</f>
        <v>5.59004366812227</v>
      </c>
      <c r="G10" s="28">
        <f>+(((GETPIVOTDATA("Antal",'AED021'!$G$2,"Alder","80-84 år","Område",$A10,"År",G$2)*GETPIVOTDATA("Antal",'AED06'!$H$2,"Alder","80-84 år","Område",$A10,"År",G$2))+(GETPIVOTDATA("Antal",'AED021'!$G$2,"Alder","85-89 år","Område",$A10,"År",G$2)*GETPIVOTDATA("Antal",'AED06'!$H$2,"Alder","85-89 år","Område",$A10,"År",C$2))+GETPIVOTDATA("Antal",'AED06'!$H$2,"Alder","90 år og derover","Område",$A10,"År",G$2)*GETPIVOTDATA("Antal",'AED021'!$G$2,"Alder","90 år og derover","Område",$A10,"År",G$2)))/GETPIVOTDATA("Antal",'AED06'!$H$2,"Område",$A10,"År",G$2)</f>
        <v>3.4297173274596187</v>
      </c>
      <c r="H10" s="27">
        <f t="shared" si="2"/>
        <v>-0.62988466232078621</v>
      </c>
      <c r="I10" s="27">
        <f t="shared" si="3"/>
        <v>1</v>
      </c>
    </row>
    <row r="11" spans="1:13" x14ac:dyDescent="0.35">
      <c r="A11" s="7" t="s">
        <v>5</v>
      </c>
      <c r="B11" s="12" t="e">
        <f>((GETPIVOTDATA("Antal",'AED021'!$G$2,"Alder",$F$1,"Område",$A11,"År",B$2)*GETPIVOTDATA("Antal",'AED06'!$H$2,"Alder",$F$1,"Område",$A11,"År",B$2))+(GETPIVOTDATA("Antal",'AED021'!$G$2,"Alder",$G$1,"Område",$A11,"År",B$2)*GETPIVOTDATA("Antal",'AED06'!$H$2,"Alder",$G$1,"Område",$A11,"År",B$2))+(GETPIVOTDATA("Antal",'AED021'!$G$2,"Alder",$H$1,"Område",$A11,"År",B$2)*GETPIVOTDATA("Antal",'AED06'!$H$2,"Alder",$H$1,"Område",$A11,"År",B$2)))/GETPIVOTDATA("Antal",'AED06'!$H$2,"Område",$A11,"År",B$2)</f>
        <v>#DIV/0!</v>
      </c>
      <c r="C11" s="12">
        <f>((GETPIVOTDATA("Antal",'AED021'!$G$2,"Alder",$F$1,"Område",$A11,"År",C$2)*GETPIVOTDATA("Antal",'AED06'!$H$2,"Alder",$F$1,"Område",$A11,"År",C$2))+(GETPIVOTDATA("Antal",'AED021'!$G$2,"Alder",$G$1,"Område",$A11,"År",C$2)*GETPIVOTDATA("Antal",'AED06'!$H$2,"Alder",$G$1,"Område",$A11,"År",C$2))+(GETPIVOTDATA("Antal",'AED021'!$G$2,"Alder",$H$1,"Område",$A11,"År",C$2)*GETPIVOTDATA("Antal",'AED06'!$H$2,"Alder",$H$1,"Område",$A11,"År",C$2)))/GETPIVOTDATA("Antal",'AED06'!$H$2,"Område",$A11,"År",C$2)</f>
        <v>3.7047638272103347</v>
      </c>
      <c r="D11" s="8" t="e">
        <f t="shared" si="0"/>
        <v>#DIV/0!</v>
      </c>
      <c r="E11" t="e">
        <f t="shared" si="1"/>
        <v>#DIV/0!</v>
      </c>
      <c r="F11" s="28" t="e">
        <f>+(((GETPIVOTDATA("Antal",'AED021'!$G$2,"Alder","80-84 år","Område",$A11,"År",F$2)*GETPIVOTDATA("Antal",'AED06'!$H$2,"Alder","80-84 år","Område",$A11,"År",F$2))+(GETPIVOTDATA("Antal",'AED021'!$G$2,"Alder","85-89 år","Område",$A11,"År",F$2)*GETPIVOTDATA("Antal",'AED06'!$H$2,"Alder","85-89 år","Område",$A11,"År",B$2))+GETPIVOTDATA("Antal",'AED06'!$H$2,"Alder","90 år og derover","Område",$A11,"År",F$2)*GETPIVOTDATA("Antal",'AED021'!$G$2,"Alder","90 år og derover","Område",$A11,"År",F$2)))/GETPIVOTDATA("Antal",'AED06'!$H$2,"Område",$A11,"År",F$2)</f>
        <v>#DIV/0!</v>
      </c>
      <c r="G11" s="28">
        <f>+(((GETPIVOTDATA("Antal",'AED021'!$G$2,"Alder","80-84 år","Område",$A11,"År",G$2)*GETPIVOTDATA("Antal",'AED06'!$H$2,"Alder","80-84 år","Område",$A11,"År",G$2))+(GETPIVOTDATA("Antal",'AED021'!$G$2,"Alder","85-89 år","Område",$A11,"År",G$2)*GETPIVOTDATA("Antal",'AED06'!$H$2,"Alder","85-89 år","Område",$A11,"År",C$2))+GETPIVOTDATA("Antal",'AED06'!$H$2,"Alder","90 år og derover","Område",$A11,"År",G$2)*GETPIVOTDATA("Antal",'AED021'!$G$2,"Alder","90 år og derover","Område",$A11,"År",G$2)))/GETPIVOTDATA("Antal",'AED06'!$H$2,"Område",$A11,"År",G$2)</f>
        <v>3.7047638272103347</v>
      </c>
      <c r="H11" s="27" t="e">
        <f t="shared" si="2"/>
        <v>#DIV/0!</v>
      </c>
      <c r="I11" s="27" t="e">
        <f t="shared" si="3"/>
        <v>#DIV/0!</v>
      </c>
    </row>
    <row r="12" spans="1:13" ht="15" x14ac:dyDescent="0.25">
      <c r="A12" s="7" t="s">
        <v>21</v>
      </c>
      <c r="B12" s="12">
        <f>((GETPIVOTDATA("Antal",'AED021'!$G$2,"Alder",$F$1,"Område",$A12,"År",B$2)*GETPIVOTDATA("Antal",'AED06'!$H$2,"Alder",$F$1,"Område",$A12,"År",B$2))+(GETPIVOTDATA("Antal",'AED021'!$G$2,"Alder",$G$1,"Område",$A12,"År",B$2)*GETPIVOTDATA("Antal",'AED06'!$H$2,"Alder",$G$1,"Område",$A12,"År",B$2))+(GETPIVOTDATA("Antal",'AED021'!$G$2,"Alder",$H$1,"Område",$A12,"År",B$2)*GETPIVOTDATA("Antal",'AED06'!$H$2,"Alder",$H$1,"Område",$A12,"År",B$2)))/GETPIVOTDATA("Antal",'AED06'!$H$2,"Område",$A12,"År",B$2)</f>
        <v>3.1678878335594756</v>
      </c>
      <c r="C12" s="12">
        <f>((GETPIVOTDATA("Antal",'AED021'!$G$2,"Alder",$F$1,"Område",$A12,"År",C$2)*GETPIVOTDATA("Antal",'AED06'!$H$2,"Alder",$F$1,"Område",$A12,"År",C$2))+(GETPIVOTDATA("Antal",'AED021'!$G$2,"Alder",$G$1,"Område",$A12,"År",C$2)*GETPIVOTDATA("Antal",'AED06'!$H$2,"Alder",$G$1,"Område",$A12,"År",C$2))+(GETPIVOTDATA("Antal",'AED021'!$G$2,"Alder",$H$1,"Område",$A12,"År",C$2)*GETPIVOTDATA("Antal",'AED06'!$H$2,"Alder",$H$1,"Område",$A12,"År",C$2)))/GETPIVOTDATA("Antal",'AED06'!$H$2,"Område",$A12,"År",C$2)</f>
        <v>3.8640042223786071</v>
      </c>
      <c r="D12" s="8">
        <f t="shared" si="0"/>
        <v>0.21974148877517771</v>
      </c>
      <c r="E12">
        <f t="shared" si="1"/>
        <v>0</v>
      </c>
      <c r="F12" s="28">
        <f>+(((GETPIVOTDATA("Antal",'AED021'!$G$2,"Alder","80-84 år","Område",$A12,"År",F$2)*GETPIVOTDATA("Antal",'AED06'!$H$2,"Alder","80-84 år","Område",$A12,"År",F$2))+(GETPIVOTDATA("Antal",'AED021'!$G$2,"Alder","85-89 år","Område",$A12,"År",F$2)*GETPIVOTDATA("Antal",'AED06'!$H$2,"Alder","85-89 år","Område",$A12,"År",B$2))+GETPIVOTDATA("Antal",'AED06'!$H$2,"Alder","90 år og derover","Område",$A12,"År",F$2)*GETPIVOTDATA("Antal",'AED021'!$G$2,"Alder","90 år og derover","Område",$A12,"År",F$2)))/GETPIVOTDATA("Antal",'AED06'!$H$2,"Område",$A12,"År",F$2)</f>
        <v>3.1678878335594756</v>
      </c>
      <c r="G12" s="28">
        <f>+(((GETPIVOTDATA("Antal",'AED021'!$G$2,"Alder","80-84 år","Område",$A12,"År",G$2)*GETPIVOTDATA("Antal",'AED06'!$H$2,"Alder","80-84 år","Område",$A12,"År",G$2))+(GETPIVOTDATA("Antal",'AED021'!$G$2,"Alder","85-89 år","Område",$A12,"År",G$2)*GETPIVOTDATA("Antal",'AED06'!$H$2,"Alder","85-89 år","Område",$A12,"År",C$2))+GETPIVOTDATA("Antal",'AED06'!$H$2,"Alder","90 år og derover","Område",$A12,"År",G$2)*GETPIVOTDATA("Antal",'AED021'!$G$2,"Alder","90 år og derover","Område",$A12,"År",G$2)))/GETPIVOTDATA("Antal",'AED06'!$H$2,"Område",$A12,"År",G$2)</f>
        <v>3.8640042223786071</v>
      </c>
      <c r="H12" s="27">
        <f t="shared" si="2"/>
        <v>0.18015414806938684</v>
      </c>
      <c r="I12" s="27">
        <f t="shared" si="3"/>
        <v>0</v>
      </c>
    </row>
    <row r="13" spans="1:13" ht="15" x14ac:dyDescent="0.25">
      <c r="A13" s="7" t="s">
        <v>60</v>
      </c>
      <c r="B13" s="12">
        <f>((GETPIVOTDATA("Antal",'AED021'!$G$2,"Alder",$F$1,"Område",$A13,"År",B$2)*GETPIVOTDATA("Antal",'AED06'!$H$2,"Alder",$F$1,"Område",$A13,"År",B$2))+(GETPIVOTDATA("Antal",'AED021'!$G$2,"Alder",$G$1,"Område",$A13,"År",B$2)*GETPIVOTDATA("Antal",'AED06'!$H$2,"Alder",$G$1,"Område",$A13,"År",B$2))+(GETPIVOTDATA("Antal",'AED021'!$G$2,"Alder",$H$1,"Område",$A13,"År",B$2)*GETPIVOTDATA("Antal",'AED06'!$H$2,"Alder",$H$1,"Område",$A13,"År",B$2)))/GETPIVOTDATA("Antal",'AED06'!$H$2,"Område",$A13,"År",B$2)</f>
        <v>4.0361639824304536</v>
      </c>
      <c r="C13" s="12">
        <f>((GETPIVOTDATA("Antal",'AED021'!$G$2,"Alder",$F$1,"Område",$A13,"År",C$2)*GETPIVOTDATA("Antal",'AED06'!$H$2,"Alder",$F$1,"Område",$A13,"År",C$2))+(GETPIVOTDATA("Antal",'AED021'!$G$2,"Alder",$G$1,"Område",$A13,"År",C$2)*GETPIVOTDATA("Antal",'AED06'!$H$2,"Alder",$G$1,"Område",$A13,"År",C$2))+(GETPIVOTDATA("Antal",'AED021'!$G$2,"Alder",$H$1,"Område",$A13,"År",C$2)*GETPIVOTDATA("Antal",'AED06'!$H$2,"Alder",$H$1,"Område",$A13,"År",C$2)))/GETPIVOTDATA("Antal",'AED06'!$H$2,"Område",$A13,"År",C$2)</f>
        <v>4.5318524935032798</v>
      </c>
      <c r="D13" s="8">
        <f t="shared" si="0"/>
        <v>0.12281178694190166</v>
      </c>
      <c r="E13">
        <f t="shared" si="1"/>
        <v>0</v>
      </c>
      <c r="F13" s="28">
        <f>+(((GETPIVOTDATA("Antal",'AED021'!$G$2,"Alder","80-84 år","Område",$A13,"År",F$2)*GETPIVOTDATA("Antal",'AED06'!$H$2,"Alder","80-84 år","Område",$A13,"År",F$2))+(GETPIVOTDATA("Antal",'AED021'!$G$2,"Alder","85-89 år","Område",$A13,"År",F$2)*GETPIVOTDATA("Antal",'AED06'!$H$2,"Alder","85-89 år","Område",$A13,"År",B$2))+GETPIVOTDATA("Antal",'AED06'!$H$2,"Alder","90 år og derover","Område",$A13,"År",F$2)*GETPIVOTDATA("Antal",'AED021'!$G$2,"Alder","90 år og derover","Område",$A13,"År",F$2)))/GETPIVOTDATA("Antal",'AED06'!$H$2,"Område",$A13,"År",F$2)</f>
        <v>4.0361639824304536</v>
      </c>
      <c r="G13" s="28">
        <f>+(((GETPIVOTDATA("Antal",'AED021'!$G$2,"Alder","80-84 år","Område",$A13,"År",G$2)*GETPIVOTDATA("Antal",'AED06'!$H$2,"Alder","80-84 år","Område",$A13,"År",G$2))+(GETPIVOTDATA("Antal",'AED021'!$G$2,"Alder","85-89 år","Område",$A13,"År",G$2)*GETPIVOTDATA("Antal",'AED06'!$H$2,"Alder","85-89 år","Område",$A13,"År",C$2))+GETPIVOTDATA("Antal",'AED06'!$H$2,"Alder","90 år og derover","Område",$A13,"År",G$2)*GETPIVOTDATA("Antal",'AED021'!$G$2,"Alder","90 år og derover","Område",$A13,"År",G$2)))/GETPIVOTDATA("Antal",'AED06'!$H$2,"Område",$A13,"År",G$2)</f>
        <v>4.5318524935032798</v>
      </c>
      <c r="H13" s="27">
        <f t="shared" si="2"/>
        <v>0.10937878313193766</v>
      </c>
      <c r="I13" s="27">
        <f t="shared" si="3"/>
        <v>0</v>
      </c>
    </row>
    <row r="14" spans="1:13" x14ac:dyDescent="0.35">
      <c r="A14" s="7" t="s">
        <v>61</v>
      </c>
      <c r="B14" s="12">
        <f>((GETPIVOTDATA("Antal",'AED021'!$G$2,"Alder",$F$1,"Område",$A14,"År",B$2)*GETPIVOTDATA("Antal",'AED06'!$H$2,"Alder",$F$1,"Område",$A14,"År",B$2))+(GETPIVOTDATA("Antal",'AED021'!$G$2,"Alder",$G$1,"Område",$A14,"År",B$2)*GETPIVOTDATA("Antal",'AED06'!$H$2,"Alder",$G$1,"Område",$A14,"År",B$2))+(GETPIVOTDATA("Antal",'AED021'!$G$2,"Alder",$H$1,"Område",$A14,"År",B$2)*GETPIVOTDATA("Antal",'AED06'!$H$2,"Alder",$H$1,"Område",$A14,"År",B$2)))/GETPIVOTDATA("Antal",'AED06'!$H$2,"Område",$A14,"År",B$2)</f>
        <v>3.7550764951321276</v>
      </c>
      <c r="C14" s="12">
        <f>((GETPIVOTDATA("Antal",'AED021'!$G$2,"Alder",$F$1,"Område",$A14,"År",C$2)*GETPIVOTDATA("Antal",'AED06'!$H$2,"Alder",$F$1,"Område",$A14,"År",C$2))+(GETPIVOTDATA("Antal",'AED021'!$G$2,"Alder",$G$1,"Område",$A14,"År",C$2)*GETPIVOTDATA("Antal",'AED06'!$H$2,"Alder",$G$1,"Område",$A14,"År",C$2))+(GETPIVOTDATA("Antal",'AED021'!$G$2,"Alder",$H$1,"Område",$A14,"År",C$2)*GETPIVOTDATA("Antal",'AED06'!$H$2,"Alder",$H$1,"Område",$A14,"År",C$2)))/GETPIVOTDATA("Antal",'AED06'!$H$2,"Område",$A14,"År",C$2)</f>
        <v>3.3496240601503762</v>
      </c>
      <c r="D14" s="8">
        <f t="shared" si="0"/>
        <v>-0.10797448081480029</v>
      </c>
      <c r="E14">
        <f t="shared" si="1"/>
        <v>0</v>
      </c>
      <c r="F14" s="28">
        <f>+(((GETPIVOTDATA("Antal",'AED021'!$G$2,"Alder","80-84 år","Område",$A14,"År",F$2)*GETPIVOTDATA("Antal",'AED06'!$H$2,"Alder","80-84 år","Område",$A14,"År",F$2))+(GETPIVOTDATA("Antal",'AED021'!$G$2,"Alder","85-89 år","Område",$A14,"År",F$2)*GETPIVOTDATA("Antal",'AED06'!$H$2,"Alder","85-89 år","Område",$A14,"År",B$2))+GETPIVOTDATA("Antal",'AED06'!$H$2,"Alder","90 år og derover","Område",$A14,"År",F$2)*GETPIVOTDATA("Antal",'AED021'!$G$2,"Alder","90 år og derover","Område",$A14,"År",F$2)))/GETPIVOTDATA("Antal",'AED06'!$H$2,"Område",$A14,"År",F$2)</f>
        <v>3.7550764951321276</v>
      </c>
      <c r="G14" s="28">
        <f>+(((GETPIVOTDATA("Antal",'AED021'!$G$2,"Alder","80-84 år","Område",$A14,"År",G$2)*GETPIVOTDATA("Antal",'AED06'!$H$2,"Alder","80-84 år","Område",$A14,"År",G$2))+(GETPIVOTDATA("Antal",'AED021'!$G$2,"Alder","85-89 år","Område",$A14,"År",G$2)*GETPIVOTDATA("Antal",'AED06'!$H$2,"Alder","85-89 år","Område",$A14,"År",C$2))+GETPIVOTDATA("Antal",'AED06'!$H$2,"Alder","90 år og derover","Område",$A14,"År",G$2)*GETPIVOTDATA("Antal",'AED021'!$G$2,"Alder","90 år og derover","Område",$A14,"År",G$2)))/GETPIVOTDATA("Antal",'AED06'!$H$2,"Område",$A14,"År",G$2)</f>
        <v>3.3496240601503762</v>
      </c>
      <c r="H14" s="27">
        <f t="shared" si="2"/>
        <v>-0.12104416128523666</v>
      </c>
      <c r="I14" s="27">
        <f t="shared" si="3"/>
        <v>0</v>
      </c>
    </row>
    <row r="15" spans="1:13" ht="15" x14ac:dyDescent="0.25">
      <c r="A15" s="7" t="s">
        <v>71</v>
      </c>
      <c r="B15" s="12">
        <f>((GETPIVOTDATA("Antal",'AED021'!$G$2,"Alder",$F$1,"Område",$A15,"År",B$2)*GETPIVOTDATA("Antal",'AED06'!$H$2,"Alder",$F$1,"Område",$A15,"År",B$2))+(GETPIVOTDATA("Antal",'AED021'!$G$2,"Alder",$G$1,"Område",$A15,"År",B$2)*GETPIVOTDATA("Antal",'AED06'!$H$2,"Alder",$G$1,"Område",$A15,"År",B$2))+(GETPIVOTDATA("Antal",'AED021'!$G$2,"Alder",$H$1,"Område",$A15,"År",B$2)*GETPIVOTDATA("Antal",'AED06'!$H$2,"Alder",$H$1,"Område",$A15,"År",B$2)))/GETPIVOTDATA("Antal",'AED06'!$H$2,"Område",$A15,"År",B$2)</f>
        <v>3.0004968715495033</v>
      </c>
      <c r="C15" s="12">
        <f>((GETPIVOTDATA("Antal",'AED021'!$G$2,"Alder",$F$1,"Område",$A15,"År",C$2)*GETPIVOTDATA("Antal",'AED06'!$H$2,"Alder",$F$1,"Område",$A15,"År",C$2))+(GETPIVOTDATA("Antal",'AED021'!$G$2,"Alder",$G$1,"Område",$A15,"År",C$2)*GETPIVOTDATA("Antal",'AED06'!$H$2,"Alder",$G$1,"Område",$A15,"År",C$2))+(GETPIVOTDATA("Antal",'AED021'!$G$2,"Alder",$H$1,"Område",$A15,"År",C$2)*GETPIVOTDATA("Antal",'AED06'!$H$2,"Alder",$H$1,"Område",$A15,"År",C$2)))/GETPIVOTDATA("Antal",'AED06'!$H$2,"Område",$A15,"År",C$2)</f>
        <v>3.4555555555555553</v>
      </c>
      <c r="D15" s="8">
        <f t="shared" si="0"/>
        <v>0.15166110930522403</v>
      </c>
      <c r="E15">
        <f t="shared" si="1"/>
        <v>0</v>
      </c>
      <c r="F15" s="28">
        <f>+(((GETPIVOTDATA("Antal",'AED021'!$G$2,"Alder","80-84 år","Område",$A15,"År",F$2)*GETPIVOTDATA("Antal",'AED06'!$H$2,"Alder","80-84 år","Område",$A15,"År",F$2))+(GETPIVOTDATA("Antal",'AED021'!$G$2,"Alder","85-89 år","Område",$A15,"År",F$2)*GETPIVOTDATA("Antal",'AED06'!$H$2,"Alder","85-89 år","Område",$A15,"År",B$2))+GETPIVOTDATA("Antal",'AED06'!$H$2,"Alder","90 år og derover","Område",$A15,"År",F$2)*GETPIVOTDATA("Antal",'AED021'!$G$2,"Alder","90 år og derover","Område",$A15,"År",F$2)))/GETPIVOTDATA("Antal",'AED06'!$H$2,"Område",$A15,"År",F$2)</f>
        <v>3.0004968715495033</v>
      </c>
      <c r="G15" s="28">
        <f>+(((GETPIVOTDATA("Antal",'AED021'!$G$2,"Alder","80-84 år","Område",$A15,"År",G$2)*GETPIVOTDATA("Antal",'AED06'!$H$2,"Alder","80-84 år","Område",$A15,"År",G$2))+(GETPIVOTDATA("Antal",'AED021'!$G$2,"Alder","85-89 år","Område",$A15,"År",G$2)*GETPIVOTDATA("Antal",'AED06'!$H$2,"Alder","85-89 år","Område",$A15,"År",C$2))+GETPIVOTDATA("Antal",'AED06'!$H$2,"Alder","90 år og derover","Område",$A15,"År",G$2)*GETPIVOTDATA("Antal",'AED021'!$G$2,"Alder","90 år og derover","Område",$A15,"År",G$2)))/GETPIVOTDATA("Antal",'AED06'!$H$2,"Område",$A15,"År",G$2)</f>
        <v>3.4555555555555553</v>
      </c>
      <c r="H15" s="27">
        <f t="shared" si="2"/>
        <v>0.13168900823326266</v>
      </c>
      <c r="I15" s="27">
        <f t="shared" si="3"/>
        <v>0</v>
      </c>
    </row>
    <row r="16" spans="1:13" ht="15" x14ac:dyDescent="0.25">
      <c r="A16" s="7" t="s">
        <v>37</v>
      </c>
      <c r="B16" s="12">
        <f>((GETPIVOTDATA("Antal",'AED021'!$G$2,"Alder",$F$1,"Område",$A16,"År",B$2)*GETPIVOTDATA("Antal",'AED06'!$H$2,"Alder",$F$1,"Område",$A16,"År",B$2))+(GETPIVOTDATA("Antal",'AED021'!$G$2,"Alder",$G$1,"Område",$A16,"År",B$2)*GETPIVOTDATA("Antal",'AED06'!$H$2,"Alder",$G$1,"Område",$A16,"År",B$2))+(GETPIVOTDATA("Antal",'AED021'!$G$2,"Alder",$H$1,"Område",$A16,"År",B$2)*GETPIVOTDATA("Antal",'AED06'!$H$2,"Alder",$H$1,"Område",$A16,"År",B$2)))/GETPIVOTDATA("Antal",'AED06'!$H$2,"Område",$A16,"År",B$2)</f>
        <v>4.6173038229376262</v>
      </c>
      <c r="C16" s="12">
        <f>((GETPIVOTDATA("Antal",'AED021'!$G$2,"Alder",$F$1,"Område",$A16,"År",C$2)*GETPIVOTDATA("Antal",'AED06'!$H$2,"Alder",$F$1,"Område",$A16,"År",C$2))+(GETPIVOTDATA("Antal",'AED021'!$G$2,"Alder",$G$1,"Område",$A16,"År",C$2)*GETPIVOTDATA("Antal",'AED06'!$H$2,"Alder",$G$1,"Område",$A16,"År",C$2))+(GETPIVOTDATA("Antal",'AED021'!$G$2,"Alder",$H$1,"Område",$A16,"År",C$2)*GETPIVOTDATA("Antal",'AED06'!$H$2,"Alder",$H$1,"Område",$A16,"År",C$2)))/GETPIVOTDATA("Antal",'AED06'!$H$2,"Område",$A16,"År",C$2)</f>
        <v>3.9480461481205813</v>
      </c>
      <c r="D16" s="8">
        <f t="shared" si="0"/>
        <v>-0.14494555707864357</v>
      </c>
      <c r="E16">
        <f t="shared" si="1"/>
        <v>0</v>
      </c>
      <c r="F16" s="28">
        <f>+(((GETPIVOTDATA("Antal",'AED021'!$G$2,"Alder","80-84 år","Område",$A16,"År",F$2)*GETPIVOTDATA("Antal",'AED06'!$H$2,"Alder","80-84 år","Område",$A16,"År",F$2))+(GETPIVOTDATA("Antal",'AED021'!$G$2,"Alder","85-89 år","Område",$A16,"År",F$2)*GETPIVOTDATA("Antal",'AED06'!$H$2,"Alder","85-89 år","Område",$A16,"År",B$2))+GETPIVOTDATA("Antal",'AED06'!$H$2,"Alder","90 år og derover","Område",$A16,"År",F$2)*GETPIVOTDATA("Antal",'AED021'!$G$2,"Alder","90 år og derover","Område",$A16,"År",F$2)))/GETPIVOTDATA("Antal",'AED06'!$H$2,"Område",$A16,"År",F$2)</f>
        <v>4.6173038229376262</v>
      </c>
      <c r="G16" s="28">
        <f>+(((GETPIVOTDATA("Antal",'AED021'!$G$2,"Alder","80-84 år","Område",$A16,"År",G$2)*GETPIVOTDATA("Antal",'AED06'!$H$2,"Alder","80-84 år","Område",$A16,"År",G$2))+(GETPIVOTDATA("Antal",'AED021'!$G$2,"Alder","85-89 år","Område",$A16,"År",G$2)*GETPIVOTDATA("Antal",'AED06'!$H$2,"Alder","85-89 år","Område",$A16,"År",C$2))+GETPIVOTDATA("Antal",'AED06'!$H$2,"Alder","90 år og derover","Område",$A16,"År",G$2)*GETPIVOTDATA("Antal",'AED021'!$G$2,"Alder","90 år og derover","Område",$A16,"År",G$2)))/GETPIVOTDATA("Antal",'AED06'!$H$2,"Område",$A16,"År",G$2)</f>
        <v>3.9480461481205813</v>
      </c>
      <c r="H16" s="27">
        <f t="shared" si="2"/>
        <v>-0.1695161732432223</v>
      </c>
      <c r="I16" s="27">
        <f t="shared" si="3"/>
        <v>0</v>
      </c>
    </row>
    <row r="17" spans="1:9" ht="15" x14ac:dyDescent="0.25">
      <c r="A17" s="7" t="s">
        <v>22</v>
      </c>
      <c r="B17" s="12">
        <f>((GETPIVOTDATA("Antal",'AED021'!$G$2,"Alder",$F$1,"Område",$A17,"År",B$2)*GETPIVOTDATA("Antal",'AED06'!$H$2,"Alder",$F$1,"Område",$A17,"År",B$2))+(GETPIVOTDATA("Antal",'AED021'!$G$2,"Alder",$G$1,"Område",$A17,"År",B$2)*GETPIVOTDATA("Antal",'AED06'!$H$2,"Alder",$G$1,"Område",$A17,"År",B$2))+(GETPIVOTDATA("Antal",'AED021'!$G$2,"Alder",$H$1,"Område",$A17,"År",B$2)*GETPIVOTDATA("Antal",'AED06'!$H$2,"Alder",$H$1,"Område",$A17,"År",B$2)))/GETPIVOTDATA("Antal",'AED06'!$H$2,"Område",$A17,"År",B$2)</f>
        <v>2.6295383001049317</v>
      </c>
      <c r="C17" s="12">
        <f>((GETPIVOTDATA("Antal",'AED021'!$G$2,"Alder",$F$1,"Område",$A17,"År",C$2)*GETPIVOTDATA("Antal",'AED06'!$H$2,"Alder",$F$1,"Område",$A17,"År",C$2))+(GETPIVOTDATA("Antal",'AED021'!$G$2,"Alder",$G$1,"Område",$A17,"År",C$2)*GETPIVOTDATA("Antal",'AED06'!$H$2,"Alder",$G$1,"Område",$A17,"År",C$2))+(GETPIVOTDATA("Antal",'AED021'!$G$2,"Alder",$H$1,"Område",$A17,"År",C$2)*GETPIVOTDATA("Antal",'AED06'!$H$2,"Alder",$H$1,"Område",$A17,"År",C$2)))/GETPIVOTDATA("Antal",'AED06'!$H$2,"Område",$A17,"År",C$2)</f>
        <v>3.0904734073641151</v>
      </c>
      <c r="D17" s="8">
        <f t="shared" si="0"/>
        <v>0.17529126966539707</v>
      </c>
      <c r="E17">
        <f t="shared" si="1"/>
        <v>0</v>
      </c>
      <c r="F17" s="28">
        <f>+(((GETPIVOTDATA("Antal",'AED021'!$G$2,"Alder","80-84 år","Område",$A17,"År",F$2)*GETPIVOTDATA("Antal",'AED06'!$H$2,"Alder","80-84 år","Område",$A17,"År",F$2))+(GETPIVOTDATA("Antal",'AED021'!$G$2,"Alder","85-89 år","Område",$A17,"År",F$2)*GETPIVOTDATA("Antal",'AED06'!$H$2,"Alder","85-89 år","Område",$A17,"År",B$2))+GETPIVOTDATA("Antal",'AED06'!$H$2,"Alder","90 år og derover","Område",$A17,"År",F$2)*GETPIVOTDATA("Antal",'AED021'!$G$2,"Alder","90 år og derover","Område",$A17,"År",F$2)))/GETPIVOTDATA("Antal",'AED06'!$H$2,"Område",$A17,"År",F$2)</f>
        <v>2.6295383001049317</v>
      </c>
      <c r="G17" s="28">
        <f>+(((GETPIVOTDATA("Antal",'AED021'!$G$2,"Alder","80-84 år","Område",$A17,"År",G$2)*GETPIVOTDATA("Antal",'AED06'!$H$2,"Alder","80-84 år","Område",$A17,"År",G$2))+(GETPIVOTDATA("Antal",'AED021'!$G$2,"Alder","85-89 år","Område",$A17,"År",G$2)*GETPIVOTDATA("Antal",'AED06'!$H$2,"Alder","85-89 år","Område",$A17,"År",C$2))+GETPIVOTDATA("Antal",'AED06'!$H$2,"Alder","90 år og derover","Område",$A17,"År",G$2)*GETPIVOTDATA("Antal",'AED021'!$G$2,"Alder","90 år og derover","Område",$A17,"År",G$2)))/GETPIVOTDATA("Antal",'AED06'!$H$2,"Område",$A17,"År",G$2)</f>
        <v>3.0904734073641151</v>
      </c>
      <c r="H17" s="27">
        <f t="shared" si="2"/>
        <v>0.14914708735588764</v>
      </c>
      <c r="I17" s="27">
        <f t="shared" si="3"/>
        <v>0</v>
      </c>
    </row>
    <row r="18" spans="1:9" ht="15" x14ac:dyDescent="0.25">
      <c r="A18" s="7" t="s">
        <v>62</v>
      </c>
      <c r="B18" s="12">
        <f>((GETPIVOTDATA("Antal",'AED021'!$G$2,"Alder",$F$1,"Område",$A18,"År",B$2)*GETPIVOTDATA("Antal",'AED06'!$H$2,"Alder",$F$1,"Område",$A18,"År",B$2))+(GETPIVOTDATA("Antal",'AED021'!$G$2,"Alder",$G$1,"Område",$A18,"År",B$2)*GETPIVOTDATA("Antal",'AED06'!$H$2,"Alder",$G$1,"Område",$A18,"År",B$2))+(GETPIVOTDATA("Antal",'AED021'!$G$2,"Alder",$H$1,"Område",$A18,"År",B$2)*GETPIVOTDATA("Antal",'AED06'!$H$2,"Alder",$H$1,"Område",$A18,"År",B$2)))/GETPIVOTDATA("Antal",'AED06'!$H$2,"Område",$A18,"År",B$2)</f>
        <v>4.4476357056694811</v>
      </c>
      <c r="C18" s="12">
        <f>((GETPIVOTDATA("Antal",'AED021'!$G$2,"Alder",$F$1,"Område",$A18,"År",C$2)*GETPIVOTDATA("Antal",'AED06'!$H$2,"Alder",$F$1,"Område",$A18,"År",C$2))+(GETPIVOTDATA("Antal",'AED021'!$G$2,"Alder",$G$1,"Område",$A18,"År",C$2)*GETPIVOTDATA("Antal",'AED06'!$H$2,"Alder",$G$1,"Område",$A18,"År",C$2))+(GETPIVOTDATA("Antal",'AED021'!$G$2,"Alder",$H$1,"Område",$A18,"År",C$2)*GETPIVOTDATA("Antal",'AED06'!$H$2,"Alder",$H$1,"Område",$A18,"År",C$2)))/GETPIVOTDATA("Antal",'AED06'!$H$2,"Område",$A18,"År",C$2)</f>
        <v>3.3643108209892043</v>
      </c>
      <c r="D18" s="8">
        <f t="shared" si="0"/>
        <v>-0.24357320526484286</v>
      </c>
      <c r="E18">
        <f t="shared" si="1"/>
        <v>1</v>
      </c>
      <c r="F18" s="28">
        <f>+(((GETPIVOTDATA("Antal",'AED021'!$G$2,"Alder","80-84 år","Område",$A18,"År",F$2)*GETPIVOTDATA("Antal",'AED06'!$H$2,"Alder","80-84 år","Område",$A18,"År",F$2))+(GETPIVOTDATA("Antal",'AED021'!$G$2,"Alder","85-89 år","Område",$A18,"År",F$2)*GETPIVOTDATA("Antal",'AED06'!$H$2,"Alder","85-89 år","Område",$A18,"År",B$2))+GETPIVOTDATA("Antal",'AED06'!$H$2,"Alder","90 år og derover","Område",$A18,"År",F$2)*GETPIVOTDATA("Antal",'AED021'!$G$2,"Alder","90 år og derover","Område",$A18,"År",F$2)))/GETPIVOTDATA("Antal",'AED06'!$H$2,"Område",$A18,"År",F$2)</f>
        <v>4.4476357056694811</v>
      </c>
      <c r="G18" s="28">
        <f>+(((GETPIVOTDATA("Antal",'AED021'!$G$2,"Alder","80-84 år","Område",$A18,"År",G$2)*GETPIVOTDATA("Antal",'AED06'!$H$2,"Alder","80-84 år","Område",$A18,"År",G$2))+(GETPIVOTDATA("Antal",'AED021'!$G$2,"Alder","85-89 år","Område",$A18,"År",G$2)*GETPIVOTDATA("Antal",'AED06'!$H$2,"Alder","85-89 år","Område",$A18,"År",C$2))+GETPIVOTDATA("Antal",'AED06'!$H$2,"Alder","90 år og derover","Område",$A18,"År",G$2)*GETPIVOTDATA("Antal",'AED021'!$G$2,"Alder","90 år og derover","Område",$A18,"År",G$2)))/GETPIVOTDATA("Antal",'AED06'!$H$2,"Område",$A18,"År",G$2)</f>
        <v>3.3643108209892043</v>
      </c>
      <c r="H18" s="27">
        <f t="shared" si="2"/>
        <v>-0.32200499368894459</v>
      </c>
      <c r="I18" s="27">
        <f t="shared" si="3"/>
        <v>1</v>
      </c>
    </row>
    <row r="19" spans="1:9" ht="15" x14ac:dyDescent="0.25">
      <c r="A19" s="7" t="s">
        <v>4</v>
      </c>
      <c r="B19" s="12">
        <f>((GETPIVOTDATA("Antal",'AED021'!$G$2,"Alder",$F$1,"Område",$A19,"År",B$2)*GETPIVOTDATA("Antal",'AED06'!$H$2,"Alder",$F$1,"Område",$A19,"År",B$2))+(GETPIVOTDATA("Antal",'AED021'!$G$2,"Alder",$G$1,"Område",$A19,"År",B$2)*GETPIVOTDATA("Antal",'AED06'!$H$2,"Alder",$G$1,"Område",$A19,"År",B$2))+(GETPIVOTDATA("Antal",'AED021'!$G$2,"Alder",$H$1,"Område",$A19,"År",B$2)*GETPIVOTDATA("Antal",'AED06'!$H$2,"Alder",$H$1,"Område",$A19,"År",B$2)))/GETPIVOTDATA("Antal",'AED06'!$H$2,"Område",$A19,"År",B$2)</f>
        <v>3.2913811903680146</v>
      </c>
      <c r="C19" s="12">
        <f>((GETPIVOTDATA("Antal",'AED021'!$G$2,"Alder",$F$1,"Område",$A19,"År",C$2)*GETPIVOTDATA("Antal",'AED06'!$H$2,"Alder",$F$1,"Område",$A19,"År",C$2))+(GETPIVOTDATA("Antal",'AED021'!$G$2,"Alder",$G$1,"Område",$A19,"År",C$2)*GETPIVOTDATA("Antal",'AED06'!$H$2,"Alder",$G$1,"Område",$A19,"År",C$2))+(GETPIVOTDATA("Antal",'AED021'!$G$2,"Alder",$H$1,"Område",$A19,"År",C$2)*GETPIVOTDATA("Antal",'AED06'!$H$2,"Alder",$H$1,"Område",$A19,"År",C$2)))/GETPIVOTDATA("Antal",'AED06'!$H$2,"Område",$A19,"År",C$2)</f>
        <v>3.4403759820426494</v>
      </c>
      <c r="D19" s="8">
        <f t="shared" si="0"/>
        <v>4.5268166479974163E-2</v>
      </c>
      <c r="E19">
        <f t="shared" si="1"/>
        <v>0</v>
      </c>
      <c r="F19" s="28">
        <f>+(((GETPIVOTDATA("Antal",'AED021'!$G$2,"Alder","80-84 år","Område",$A19,"År",F$2)*GETPIVOTDATA("Antal",'AED06'!$H$2,"Alder","80-84 år","Område",$A19,"År",F$2))+(GETPIVOTDATA("Antal",'AED021'!$G$2,"Alder","85-89 år","Område",$A19,"År",F$2)*GETPIVOTDATA("Antal",'AED06'!$H$2,"Alder","85-89 år","Område",$A19,"År",B$2))+GETPIVOTDATA("Antal",'AED06'!$H$2,"Alder","90 år og derover","Område",$A19,"År",F$2)*GETPIVOTDATA("Antal",'AED021'!$G$2,"Alder","90 år og derover","Område",$A19,"År",F$2)))/GETPIVOTDATA("Antal",'AED06'!$H$2,"Område",$A19,"År",F$2)</f>
        <v>3.2913811903680146</v>
      </c>
      <c r="G19" s="28">
        <f>+(((GETPIVOTDATA("Antal",'AED021'!$G$2,"Alder","80-84 år","Område",$A19,"År",G$2)*GETPIVOTDATA("Antal",'AED06'!$H$2,"Alder","80-84 år","Område",$A19,"År",G$2))+(GETPIVOTDATA("Antal",'AED021'!$G$2,"Alder","85-89 år","Område",$A19,"År",G$2)*GETPIVOTDATA("Antal",'AED06'!$H$2,"Alder","85-89 år","Område",$A19,"År",C$2))+GETPIVOTDATA("Antal",'AED06'!$H$2,"Alder","90 år og derover","Område",$A19,"År",G$2)*GETPIVOTDATA("Antal",'AED021'!$G$2,"Alder","90 år og derover","Område",$A19,"År",G$2)))/GETPIVOTDATA("Antal",'AED06'!$H$2,"Område",$A19,"År",G$2)</f>
        <v>3.4403759820426494</v>
      </c>
      <c r="H19" s="27">
        <f t="shared" si="2"/>
        <v>4.3307706033388932E-2</v>
      </c>
      <c r="I19" s="27">
        <f t="shared" si="3"/>
        <v>0</v>
      </c>
    </row>
    <row r="20" spans="1:9" ht="15" x14ac:dyDescent="0.25">
      <c r="A20" s="7" t="s">
        <v>91</v>
      </c>
      <c r="B20" s="12">
        <f>((GETPIVOTDATA("Antal",'AED021'!$G$2,"Alder",$F$1,"Område",$A20,"År",B$2)*GETPIVOTDATA("Antal",'AED06'!$H$2,"Alder",$F$1,"Område",$A20,"År",B$2))+(GETPIVOTDATA("Antal",'AED021'!$G$2,"Alder",$G$1,"Område",$A20,"År",B$2)*GETPIVOTDATA("Antal",'AED06'!$H$2,"Alder",$G$1,"Område",$A20,"År",B$2))+(GETPIVOTDATA("Antal",'AED021'!$G$2,"Alder",$H$1,"Område",$A20,"År",B$2)*GETPIVOTDATA("Antal",'AED06'!$H$2,"Alder",$H$1,"Område",$A20,"År",B$2)))/GETPIVOTDATA("Antal",'AED06'!$H$2,"Område",$A20,"År",B$2)</f>
        <v>5.2829257577976279</v>
      </c>
      <c r="C20" s="12">
        <f>((GETPIVOTDATA("Antal",'AED021'!$G$2,"Alder",$F$1,"Område",$A20,"År",C$2)*GETPIVOTDATA("Antal",'AED06'!$H$2,"Alder",$F$1,"Område",$A20,"År",C$2))+(GETPIVOTDATA("Antal",'AED021'!$G$2,"Alder",$G$1,"Område",$A20,"År",C$2)*GETPIVOTDATA("Antal",'AED06'!$H$2,"Alder",$G$1,"Område",$A20,"År",C$2))+(GETPIVOTDATA("Antal",'AED021'!$G$2,"Alder",$H$1,"Område",$A20,"År",C$2)*GETPIVOTDATA("Antal",'AED06'!$H$2,"Alder",$H$1,"Område",$A20,"År",C$2)))/GETPIVOTDATA("Antal",'AED06'!$H$2,"Område",$A20,"År",C$2)</f>
        <v>3.5211108021687751</v>
      </c>
      <c r="D20" s="8">
        <f t="shared" si="0"/>
        <v>-0.33349227992242819</v>
      </c>
      <c r="E20">
        <f t="shared" si="1"/>
        <v>1</v>
      </c>
      <c r="F20" s="28">
        <f>+(((GETPIVOTDATA("Antal",'AED021'!$G$2,"Alder","80-84 år","Område",$A20,"År",F$2)*GETPIVOTDATA("Antal",'AED06'!$H$2,"Alder","80-84 år","Område",$A20,"År",F$2))+(GETPIVOTDATA("Antal",'AED021'!$G$2,"Alder","85-89 år","Område",$A20,"År",F$2)*GETPIVOTDATA("Antal",'AED06'!$H$2,"Alder","85-89 år","Område",$A20,"År",B$2))+GETPIVOTDATA("Antal",'AED06'!$H$2,"Alder","90 år og derover","Område",$A20,"År",F$2)*GETPIVOTDATA("Antal",'AED021'!$G$2,"Alder","90 år og derover","Område",$A20,"År",F$2)))/GETPIVOTDATA("Antal",'AED06'!$H$2,"Område",$A20,"År",F$2)</f>
        <v>5.2829257577976279</v>
      </c>
      <c r="G20" s="28">
        <f>+(((GETPIVOTDATA("Antal",'AED021'!$G$2,"Alder","80-84 år","Område",$A20,"År",G$2)*GETPIVOTDATA("Antal",'AED06'!$H$2,"Alder","80-84 år","Område",$A20,"År",G$2))+(GETPIVOTDATA("Antal",'AED021'!$G$2,"Alder","85-89 år","Område",$A20,"År",G$2)*GETPIVOTDATA("Antal",'AED06'!$H$2,"Alder","85-89 år","Område",$A20,"År",C$2))+GETPIVOTDATA("Antal",'AED06'!$H$2,"Alder","90 år og derover","Område",$A20,"År",G$2)*GETPIVOTDATA("Antal",'AED021'!$G$2,"Alder","90 år og derover","Område",$A20,"År",G$2)))/GETPIVOTDATA("Antal",'AED06'!$H$2,"Område",$A20,"År",G$2)</f>
        <v>3.5211108021687751</v>
      </c>
      <c r="H20" s="27">
        <f t="shared" si="2"/>
        <v>-0.50035771511185878</v>
      </c>
      <c r="I20" s="27">
        <f t="shared" si="3"/>
        <v>1</v>
      </c>
    </row>
    <row r="21" spans="1:9" ht="15" x14ac:dyDescent="0.25">
      <c r="A21" s="7" t="s">
        <v>23</v>
      </c>
      <c r="B21" s="12">
        <f>((GETPIVOTDATA("Antal",'AED021'!$G$2,"Alder",$F$1,"Område",$A21,"År",B$2)*GETPIVOTDATA("Antal",'AED06'!$H$2,"Alder",$F$1,"Område",$A21,"År",B$2))+(GETPIVOTDATA("Antal",'AED021'!$G$2,"Alder",$G$1,"Område",$A21,"År",B$2)*GETPIVOTDATA("Antal",'AED06'!$H$2,"Alder",$G$1,"Område",$A21,"År",B$2))+(GETPIVOTDATA("Antal",'AED021'!$G$2,"Alder",$H$1,"Område",$A21,"År",B$2)*GETPIVOTDATA("Antal",'AED06'!$H$2,"Alder",$H$1,"Område",$A21,"År",B$2)))/GETPIVOTDATA("Antal",'AED06'!$H$2,"Område",$A21,"År",B$2)</f>
        <v>3.75</v>
      </c>
      <c r="C21" s="12">
        <f>((GETPIVOTDATA("Antal",'AED021'!$G$2,"Alder",$F$1,"Område",$A21,"År",C$2)*GETPIVOTDATA("Antal",'AED06'!$H$2,"Alder",$F$1,"Område",$A21,"År",C$2))+(GETPIVOTDATA("Antal",'AED021'!$G$2,"Alder",$G$1,"Område",$A21,"År",C$2)*GETPIVOTDATA("Antal",'AED06'!$H$2,"Alder",$G$1,"Område",$A21,"År",C$2))+(GETPIVOTDATA("Antal",'AED021'!$G$2,"Alder",$H$1,"Område",$A21,"År",C$2)*GETPIVOTDATA("Antal",'AED06'!$H$2,"Alder",$H$1,"Område",$A21,"År",C$2)))/GETPIVOTDATA("Antal",'AED06'!$H$2,"Område",$A21,"År",C$2)</f>
        <v>3.5178680824994899</v>
      </c>
      <c r="D21" s="8">
        <f t="shared" si="0"/>
        <v>-6.1901844666802694E-2</v>
      </c>
      <c r="E21">
        <f t="shared" si="1"/>
        <v>0</v>
      </c>
      <c r="F21" s="28">
        <f>+(((GETPIVOTDATA("Antal",'AED021'!$G$2,"Alder","80-84 år","Område",$A21,"År",F$2)*GETPIVOTDATA("Antal",'AED06'!$H$2,"Alder","80-84 år","Område",$A21,"År",F$2))+(GETPIVOTDATA("Antal",'AED021'!$G$2,"Alder","85-89 år","Område",$A21,"År",F$2)*GETPIVOTDATA("Antal",'AED06'!$H$2,"Alder","85-89 år","Område",$A21,"År",B$2))+GETPIVOTDATA("Antal",'AED06'!$H$2,"Alder","90 år og derover","Område",$A21,"År",F$2)*GETPIVOTDATA("Antal",'AED021'!$G$2,"Alder","90 år og derover","Område",$A21,"År",F$2)))/GETPIVOTDATA("Antal",'AED06'!$H$2,"Område",$A21,"År",F$2)</f>
        <v>3.75</v>
      </c>
      <c r="G21" s="28">
        <f>+(((GETPIVOTDATA("Antal",'AED021'!$G$2,"Alder","80-84 år","Område",$A21,"År",G$2)*GETPIVOTDATA("Antal",'AED06'!$H$2,"Alder","80-84 år","Område",$A21,"År",G$2))+(GETPIVOTDATA("Antal",'AED021'!$G$2,"Alder","85-89 år","Område",$A21,"År",G$2)*GETPIVOTDATA("Antal",'AED06'!$H$2,"Alder","85-89 år","Område",$A21,"År",C$2))+GETPIVOTDATA("Antal",'AED06'!$H$2,"Alder","90 år og derover","Område",$A21,"År",G$2)*GETPIVOTDATA("Antal",'AED021'!$G$2,"Alder","90 år og derover","Område",$A21,"År",G$2)))/GETPIVOTDATA("Antal",'AED06'!$H$2,"Område",$A21,"År",G$2)</f>
        <v>3.5178680824994899</v>
      </c>
      <c r="H21" s="27">
        <f t="shared" si="2"/>
        <v>-6.5986532768328665E-2</v>
      </c>
      <c r="I21" s="27">
        <f t="shared" si="3"/>
        <v>0</v>
      </c>
    </row>
    <row r="22" spans="1:9" x14ac:dyDescent="0.35">
      <c r="A22" s="7" t="s">
        <v>24</v>
      </c>
      <c r="B22" s="12">
        <f>((GETPIVOTDATA("Antal",'AED021'!$G$2,"Alder",$F$1,"Område",$A22,"År",B$2)*GETPIVOTDATA("Antal",'AED06'!$H$2,"Alder",$F$1,"Område",$A22,"År",B$2))+(GETPIVOTDATA("Antal",'AED021'!$G$2,"Alder",$G$1,"Område",$A22,"År",B$2)*GETPIVOTDATA("Antal",'AED06'!$H$2,"Alder",$G$1,"Område",$A22,"År",B$2))+(GETPIVOTDATA("Antal",'AED021'!$G$2,"Alder",$H$1,"Område",$A22,"År",B$2)*GETPIVOTDATA("Antal",'AED06'!$H$2,"Alder",$H$1,"Område",$A22,"År",B$2)))/GETPIVOTDATA("Antal",'AED06'!$H$2,"Område",$A22,"År",B$2)</f>
        <v>2.6111615588346577</v>
      </c>
      <c r="C22" s="12">
        <f>((GETPIVOTDATA("Antal",'AED021'!$G$2,"Alder",$F$1,"Område",$A22,"År",C$2)*GETPIVOTDATA("Antal",'AED06'!$H$2,"Alder",$F$1,"Område",$A22,"År",C$2))+(GETPIVOTDATA("Antal",'AED021'!$G$2,"Alder",$G$1,"Område",$A22,"År",C$2)*GETPIVOTDATA("Antal",'AED06'!$H$2,"Alder",$G$1,"Område",$A22,"År",C$2))+(GETPIVOTDATA("Antal",'AED021'!$G$2,"Alder",$H$1,"Område",$A22,"År",C$2)*GETPIVOTDATA("Antal",'AED06'!$H$2,"Alder",$H$1,"Område",$A22,"År",C$2)))/GETPIVOTDATA("Antal",'AED06'!$H$2,"Område",$A22,"År",C$2)</f>
        <v>3.5417272896847596</v>
      </c>
      <c r="D22" s="8">
        <f t="shared" si="0"/>
        <v>0.3563799902390592</v>
      </c>
      <c r="E22">
        <f t="shared" si="1"/>
        <v>0</v>
      </c>
      <c r="F22" s="28">
        <f>+(((GETPIVOTDATA("Antal",'AED021'!$G$2,"Alder","80-84 år","Område",$A22,"År",F$2)*GETPIVOTDATA("Antal",'AED06'!$H$2,"Alder","80-84 år","Område",$A22,"År",F$2))+(GETPIVOTDATA("Antal",'AED021'!$G$2,"Alder","85-89 år","Område",$A22,"År",F$2)*GETPIVOTDATA("Antal",'AED06'!$H$2,"Alder","85-89 år","Område",$A22,"År",B$2))+GETPIVOTDATA("Antal",'AED06'!$H$2,"Alder","90 år og derover","Område",$A22,"År",F$2)*GETPIVOTDATA("Antal",'AED021'!$G$2,"Alder","90 år og derover","Område",$A22,"År",F$2)))/GETPIVOTDATA("Antal",'AED06'!$H$2,"Område",$A22,"År",F$2)</f>
        <v>2.6111615588346577</v>
      </c>
      <c r="G22" s="28">
        <f>+(((GETPIVOTDATA("Antal",'AED021'!$G$2,"Alder","80-84 år","Område",$A22,"År",G$2)*GETPIVOTDATA("Antal",'AED06'!$H$2,"Alder","80-84 år","Område",$A22,"År",G$2))+(GETPIVOTDATA("Antal",'AED021'!$G$2,"Alder","85-89 år","Område",$A22,"År",G$2)*GETPIVOTDATA("Antal",'AED06'!$H$2,"Alder","85-89 år","Område",$A22,"År",C$2))+GETPIVOTDATA("Antal",'AED06'!$H$2,"Alder","90 år og derover","Område",$A22,"År",G$2)*GETPIVOTDATA("Antal",'AED021'!$G$2,"Alder","90 år og derover","Område",$A22,"År",G$2)))/GETPIVOTDATA("Antal",'AED06'!$H$2,"Område",$A22,"År",G$2)</f>
        <v>3.5417272896847596</v>
      </c>
      <c r="H22" s="27">
        <f t="shared" si="2"/>
        <v>0.26274347366053957</v>
      </c>
      <c r="I22" s="27">
        <f t="shared" si="3"/>
        <v>0</v>
      </c>
    </row>
    <row r="23" spans="1:9" ht="15" x14ac:dyDescent="0.25">
      <c r="A23" s="7" t="s">
        <v>50</v>
      </c>
      <c r="B23" s="12">
        <f>((GETPIVOTDATA("Antal",'AED021'!$G$2,"Alder",$F$1,"Område",$A23,"År",B$2)*GETPIVOTDATA("Antal",'AED06'!$H$2,"Alder",$F$1,"Område",$A23,"År",B$2))+(GETPIVOTDATA("Antal",'AED021'!$G$2,"Alder",$G$1,"Område",$A23,"År",B$2)*GETPIVOTDATA("Antal",'AED06'!$H$2,"Alder",$G$1,"Område",$A23,"År",B$2))+(GETPIVOTDATA("Antal",'AED021'!$G$2,"Alder",$H$1,"Område",$A23,"År",B$2)*GETPIVOTDATA("Antal",'AED06'!$H$2,"Alder",$H$1,"Område",$A23,"År",B$2)))/GETPIVOTDATA("Antal",'AED06'!$H$2,"Område",$A23,"År",B$2)</f>
        <v>3.4142945000878577</v>
      </c>
      <c r="C23" s="12">
        <f>((GETPIVOTDATA("Antal",'AED021'!$G$2,"Alder",$F$1,"Område",$A23,"År",C$2)*GETPIVOTDATA("Antal",'AED06'!$H$2,"Alder",$F$1,"Område",$A23,"År",C$2))+(GETPIVOTDATA("Antal",'AED021'!$G$2,"Alder",$G$1,"Område",$A23,"År",C$2)*GETPIVOTDATA("Antal",'AED06'!$H$2,"Alder",$G$1,"Område",$A23,"År",C$2))+(GETPIVOTDATA("Antal",'AED021'!$G$2,"Alder",$H$1,"Område",$A23,"År",C$2)*GETPIVOTDATA("Antal",'AED06'!$H$2,"Alder",$H$1,"Område",$A23,"År",C$2)))/GETPIVOTDATA("Antal",'AED06'!$H$2,"Område",$A23,"År",C$2)</f>
        <v>3.5035348610433936</v>
      </c>
      <c r="D23" s="8">
        <f t="shared" si="0"/>
        <v>2.6137276955236148E-2</v>
      </c>
      <c r="E23">
        <f t="shared" si="1"/>
        <v>0</v>
      </c>
      <c r="F23" s="28">
        <f>+(((GETPIVOTDATA("Antal",'AED021'!$G$2,"Alder","80-84 år","Område",$A23,"År",F$2)*GETPIVOTDATA("Antal",'AED06'!$H$2,"Alder","80-84 år","Område",$A23,"År",F$2))+(GETPIVOTDATA("Antal",'AED021'!$G$2,"Alder","85-89 år","Område",$A23,"År",F$2)*GETPIVOTDATA("Antal",'AED06'!$H$2,"Alder","85-89 år","Område",$A23,"År",B$2))+GETPIVOTDATA("Antal",'AED06'!$H$2,"Alder","90 år og derover","Område",$A23,"År",F$2)*GETPIVOTDATA("Antal",'AED021'!$G$2,"Alder","90 år og derover","Område",$A23,"År",F$2)))/GETPIVOTDATA("Antal",'AED06'!$H$2,"Område",$A23,"År",F$2)</f>
        <v>3.4142945000878577</v>
      </c>
      <c r="G23" s="28">
        <f>+(((GETPIVOTDATA("Antal",'AED021'!$G$2,"Alder","80-84 år","Område",$A23,"År",G$2)*GETPIVOTDATA("Antal",'AED06'!$H$2,"Alder","80-84 år","Område",$A23,"År",G$2))+(GETPIVOTDATA("Antal",'AED021'!$G$2,"Alder","85-89 år","Område",$A23,"År",G$2)*GETPIVOTDATA("Antal",'AED06'!$H$2,"Alder","85-89 år","Område",$A23,"År",C$2))+GETPIVOTDATA("Antal",'AED06'!$H$2,"Alder","90 år og derover","Område",$A23,"År",G$2)*GETPIVOTDATA("Antal",'AED021'!$G$2,"Alder","90 år og derover","Område",$A23,"År",G$2)))/GETPIVOTDATA("Antal",'AED06'!$H$2,"Område",$A23,"År",G$2)</f>
        <v>3.5035348610433936</v>
      </c>
      <c r="H23" s="27">
        <f t="shared" si="2"/>
        <v>2.5471520762593201E-2</v>
      </c>
      <c r="I23" s="27">
        <f t="shared" si="3"/>
        <v>0</v>
      </c>
    </row>
    <row r="24" spans="1:9" ht="15" x14ac:dyDescent="0.25">
      <c r="A24" s="7" t="s">
        <v>10</v>
      </c>
      <c r="B24" s="12">
        <f>((GETPIVOTDATA("Antal",'AED021'!$G$2,"Alder",$F$1,"Område",$A24,"År",B$2)*GETPIVOTDATA("Antal",'AED06'!$H$2,"Alder",$F$1,"Område",$A24,"År",B$2))+(GETPIVOTDATA("Antal",'AED021'!$G$2,"Alder",$G$1,"Område",$A24,"År",B$2)*GETPIVOTDATA("Antal",'AED06'!$H$2,"Alder",$G$1,"Område",$A24,"År",B$2))+(GETPIVOTDATA("Antal",'AED021'!$G$2,"Alder",$H$1,"Område",$A24,"År",B$2)*GETPIVOTDATA("Antal",'AED06'!$H$2,"Alder",$H$1,"Område",$A24,"År",B$2)))/GETPIVOTDATA("Antal",'AED06'!$H$2,"Område",$A24,"År",B$2)</f>
        <v>5.247634435748548</v>
      </c>
      <c r="C24" s="12">
        <f>((GETPIVOTDATA("Antal",'AED021'!$G$2,"Alder",$F$1,"Område",$A24,"År",C$2)*GETPIVOTDATA("Antal",'AED06'!$H$2,"Alder",$F$1,"Område",$A24,"År",C$2))+(GETPIVOTDATA("Antal",'AED021'!$G$2,"Alder",$G$1,"Område",$A24,"År",C$2)*GETPIVOTDATA("Antal",'AED06'!$H$2,"Alder",$G$1,"Område",$A24,"År",C$2))+(GETPIVOTDATA("Antal",'AED021'!$G$2,"Alder",$H$1,"Område",$A24,"År",C$2)*GETPIVOTDATA("Antal",'AED06'!$H$2,"Alder",$H$1,"Område",$A24,"År",C$2)))/GETPIVOTDATA("Antal",'AED06'!$H$2,"Område",$A24,"År",C$2)</f>
        <v>3.968154846001696</v>
      </c>
      <c r="D24" s="8">
        <f t="shared" si="0"/>
        <v>-0.24382025947360811</v>
      </c>
      <c r="E24">
        <f t="shared" si="1"/>
        <v>1</v>
      </c>
      <c r="F24" s="28">
        <f>+(((GETPIVOTDATA("Antal",'AED021'!$G$2,"Alder","80-84 år","Område",$A24,"År",F$2)*GETPIVOTDATA("Antal",'AED06'!$H$2,"Alder","80-84 år","Område",$A24,"År",F$2))+(GETPIVOTDATA("Antal",'AED021'!$G$2,"Alder","85-89 år","Område",$A24,"År",F$2)*GETPIVOTDATA("Antal",'AED06'!$H$2,"Alder","85-89 år","Område",$A24,"År",B$2))+GETPIVOTDATA("Antal",'AED06'!$H$2,"Alder","90 år og derover","Område",$A24,"År",F$2)*GETPIVOTDATA("Antal",'AED021'!$G$2,"Alder","90 år og derover","Område",$A24,"År",F$2)))/GETPIVOTDATA("Antal",'AED06'!$H$2,"Område",$A24,"År",F$2)</f>
        <v>5.247634435748548</v>
      </c>
      <c r="G24" s="28">
        <f>+(((GETPIVOTDATA("Antal",'AED021'!$G$2,"Alder","80-84 år","Område",$A24,"År",G$2)*GETPIVOTDATA("Antal",'AED06'!$H$2,"Alder","80-84 år","Område",$A24,"År",G$2))+(GETPIVOTDATA("Antal",'AED021'!$G$2,"Alder","85-89 år","Område",$A24,"År",G$2)*GETPIVOTDATA("Antal",'AED06'!$H$2,"Alder","85-89 år","Område",$A24,"År",C$2))+GETPIVOTDATA("Antal",'AED06'!$H$2,"Alder","90 år og derover","Område",$A24,"År",G$2)*GETPIVOTDATA("Antal",'AED021'!$G$2,"Alder","90 år og derover","Område",$A24,"År",G$2)))/GETPIVOTDATA("Antal",'AED06'!$H$2,"Område",$A24,"År",G$2)</f>
        <v>3.968154846001696</v>
      </c>
      <c r="H24" s="27">
        <f t="shared" si="2"/>
        <v>-0.32243691070575353</v>
      </c>
      <c r="I24" s="27">
        <f t="shared" si="3"/>
        <v>1</v>
      </c>
    </row>
    <row r="25" spans="1:9" ht="15" x14ac:dyDescent="0.25">
      <c r="A25" s="7" t="s">
        <v>11</v>
      </c>
      <c r="B25" s="12">
        <f>((GETPIVOTDATA("Antal",'AED021'!$G$2,"Alder",$F$1,"Område",$A25,"År",B$2)*GETPIVOTDATA("Antal",'AED06'!$H$2,"Alder",$F$1,"Område",$A25,"År",B$2))+(GETPIVOTDATA("Antal",'AED021'!$G$2,"Alder",$G$1,"Område",$A25,"År",B$2)*GETPIVOTDATA("Antal",'AED06'!$H$2,"Alder",$G$1,"Område",$A25,"År",B$2))+(GETPIVOTDATA("Antal",'AED021'!$G$2,"Alder",$H$1,"Område",$A25,"År",B$2)*GETPIVOTDATA("Antal",'AED06'!$H$2,"Alder",$H$1,"Område",$A25,"År",B$2)))/GETPIVOTDATA("Antal",'AED06'!$H$2,"Område",$A25,"År",B$2)</f>
        <v>3.6705254164886805</v>
      </c>
      <c r="C25" s="12">
        <f>((GETPIVOTDATA("Antal",'AED021'!$G$2,"Alder",$F$1,"Område",$A25,"År",C$2)*GETPIVOTDATA("Antal",'AED06'!$H$2,"Alder",$F$1,"Område",$A25,"År",C$2))+(GETPIVOTDATA("Antal",'AED021'!$G$2,"Alder",$G$1,"Område",$A25,"År",C$2)*GETPIVOTDATA("Antal",'AED06'!$H$2,"Alder",$G$1,"Område",$A25,"År",C$2))+(GETPIVOTDATA("Antal",'AED021'!$G$2,"Alder",$H$1,"Område",$A25,"År",C$2)*GETPIVOTDATA("Antal",'AED06'!$H$2,"Alder",$H$1,"Område",$A25,"År",C$2)))/GETPIVOTDATA("Antal",'AED06'!$H$2,"Område",$A25,"År",C$2)</f>
        <v>4.7185802703044075</v>
      </c>
      <c r="D25" s="8">
        <f t="shared" si="0"/>
        <v>0.28553265129500816</v>
      </c>
      <c r="E25">
        <f t="shared" si="1"/>
        <v>0</v>
      </c>
      <c r="F25" s="28">
        <f>+(((GETPIVOTDATA("Antal",'AED021'!$G$2,"Alder","80-84 år","Område",$A25,"År",F$2)*GETPIVOTDATA("Antal",'AED06'!$H$2,"Alder","80-84 år","Område",$A25,"År",F$2))+(GETPIVOTDATA("Antal",'AED021'!$G$2,"Alder","85-89 år","Område",$A25,"År",F$2)*GETPIVOTDATA("Antal",'AED06'!$H$2,"Alder","85-89 år","Område",$A25,"År",B$2))+GETPIVOTDATA("Antal",'AED06'!$H$2,"Alder","90 år og derover","Område",$A25,"År",F$2)*GETPIVOTDATA("Antal",'AED021'!$G$2,"Alder","90 år og derover","Område",$A25,"År",F$2)))/GETPIVOTDATA("Antal",'AED06'!$H$2,"Område",$A25,"År",F$2)</f>
        <v>3.6705254164886805</v>
      </c>
      <c r="G25" s="28">
        <f>+(((GETPIVOTDATA("Antal",'AED021'!$G$2,"Alder","80-84 år","Område",$A25,"År",G$2)*GETPIVOTDATA("Antal",'AED06'!$H$2,"Alder","80-84 år","Område",$A25,"År",G$2))+(GETPIVOTDATA("Antal",'AED021'!$G$2,"Alder","85-89 år","Område",$A25,"År",G$2)*GETPIVOTDATA("Antal",'AED06'!$H$2,"Alder","85-89 år","Område",$A25,"År",C$2))+GETPIVOTDATA("Antal",'AED06'!$H$2,"Alder","90 år og derover","Område",$A25,"År",G$2)*GETPIVOTDATA("Antal",'AED021'!$G$2,"Alder","90 år og derover","Område",$A25,"År",G$2)))/GETPIVOTDATA("Antal",'AED06'!$H$2,"Område",$A25,"År",G$2)</f>
        <v>4.7185802703044075</v>
      </c>
      <c r="H25" s="27">
        <f t="shared" si="2"/>
        <v>0.2221123290858236</v>
      </c>
      <c r="I25" s="27">
        <f t="shared" si="3"/>
        <v>0</v>
      </c>
    </row>
    <row r="26" spans="1:9" ht="15" x14ac:dyDescent="0.25">
      <c r="A26" s="7" t="s">
        <v>12</v>
      </c>
      <c r="B26" s="12">
        <f>((GETPIVOTDATA("Antal",'AED021'!$G$2,"Alder",$F$1,"Område",$A26,"År",B$2)*GETPIVOTDATA("Antal",'AED06'!$H$2,"Alder",$F$1,"Område",$A26,"År",B$2))+(GETPIVOTDATA("Antal",'AED021'!$G$2,"Alder",$G$1,"Område",$A26,"År",B$2)*GETPIVOTDATA("Antal",'AED06'!$H$2,"Alder",$G$1,"Område",$A26,"År",B$2))+(GETPIVOTDATA("Antal",'AED021'!$G$2,"Alder",$H$1,"Område",$A26,"År",B$2)*GETPIVOTDATA("Antal",'AED06'!$H$2,"Alder",$H$1,"Område",$A26,"År",B$2)))/GETPIVOTDATA("Antal",'AED06'!$H$2,"Område",$A26,"År",B$2)</f>
        <v>2.8466784096628084</v>
      </c>
      <c r="C26" s="12">
        <f>((GETPIVOTDATA("Antal",'AED021'!$G$2,"Alder",$F$1,"Område",$A26,"År",C$2)*GETPIVOTDATA("Antal",'AED06'!$H$2,"Alder",$F$1,"Område",$A26,"År",C$2))+(GETPIVOTDATA("Antal",'AED021'!$G$2,"Alder",$G$1,"Område",$A26,"År",C$2)*GETPIVOTDATA("Antal",'AED06'!$H$2,"Alder",$G$1,"Område",$A26,"År",C$2))+(GETPIVOTDATA("Antal",'AED021'!$G$2,"Alder",$H$1,"Område",$A26,"År",C$2)*GETPIVOTDATA("Antal",'AED06'!$H$2,"Alder",$H$1,"Område",$A26,"År",C$2)))/GETPIVOTDATA("Antal",'AED06'!$H$2,"Område",$A26,"År",C$2)</f>
        <v>2.0585528307599152</v>
      </c>
      <c r="D26" s="8">
        <f t="shared" si="0"/>
        <v>-0.27685796057175538</v>
      </c>
      <c r="E26">
        <f t="shared" si="1"/>
        <v>1</v>
      </c>
      <c r="F26" s="28">
        <f>+(((GETPIVOTDATA("Antal",'AED021'!$G$2,"Alder","80-84 år","Område",$A26,"År",F$2)*GETPIVOTDATA("Antal",'AED06'!$H$2,"Alder","80-84 år","Område",$A26,"År",F$2))+(GETPIVOTDATA("Antal",'AED021'!$G$2,"Alder","85-89 år","Område",$A26,"År",F$2)*GETPIVOTDATA("Antal",'AED06'!$H$2,"Alder","85-89 år","Område",$A26,"År",B$2))+GETPIVOTDATA("Antal",'AED06'!$H$2,"Alder","90 år og derover","Område",$A26,"År",F$2)*GETPIVOTDATA("Antal",'AED021'!$G$2,"Alder","90 år og derover","Område",$A26,"År",F$2)))/GETPIVOTDATA("Antal",'AED06'!$H$2,"Område",$A26,"År",F$2)</f>
        <v>2.8466784096628084</v>
      </c>
      <c r="G26" s="28">
        <f>+(((GETPIVOTDATA("Antal",'AED021'!$G$2,"Alder","80-84 år","Område",$A26,"År",G$2)*GETPIVOTDATA("Antal",'AED06'!$H$2,"Alder","80-84 år","Område",$A26,"År",G$2))+(GETPIVOTDATA("Antal",'AED021'!$G$2,"Alder","85-89 år","Område",$A26,"År",G$2)*GETPIVOTDATA("Antal",'AED06'!$H$2,"Alder","85-89 år","Område",$A26,"År",C$2))+GETPIVOTDATA("Antal",'AED06'!$H$2,"Alder","90 år og derover","Område",$A26,"År",G$2)*GETPIVOTDATA("Antal",'AED021'!$G$2,"Alder","90 år og derover","Område",$A26,"År",G$2)))/GETPIVOTDATA("Antal",'AED06'!$H$2,"Område",$A26,"År",G$2)</f>
        <v>2.0585528307599152</v>
      </c>
      <c r="H26" s="27">
        <f t="shared" si="2"/>
        <v>-0.38285419112219549</v>
      </c>
      <c r="I26" s="27">
        <f t="shared" si="3"/>
        <v>1</v>
      </c>
    </row>
    <row r="27" spans="1:9" ht="15" x14ac:dyDescent="0.25">
      <c r="A27" s="7" t="s">
        <v>32</v>
      </c>
      <c r="B27" s="12">
        <f>((GETPIVOTDATA("Antal",'AED021'!$G$2,"Alder",$F$1,"Område",$A27,"År",B$2)*GETPIVOTDATA("Antal",'AED06'!$H$2,"Alder",$F$1,"Område",$A27,"År",B$2))+(GETPIVOTDATA("Antal",'AED021'!$G$2,"Alder",$G$1,"Område",$A27,"År",B$2)*GETPIVOTDATA("Antal",'AED06'!$H$2,"Alder",$G$1,"Område",$A27,"År",B$2))+(GETPIVOTDATA("Antal",'AED021'!$G$2,"Alder",$H$1,"Område",$A27,"År",B$2)*GETPIVOTDATA("Antal",'AED06'!$H$2,"Alder",$H$1,"Område",$A27,"År",B$2)))/GETPIVOTDATA("Antal",'AED06'!$H$2,"Område",$A27,"År",B$2)</f>
        <v>5.3796545105566222</v>
      </c>
      <c r="C27" s="12">
        <f>((GETPIVOTDATA("Antal",'AED021'!$G$2,"Alder",$F$1,"Område",$A27,"År",C$2)*GETPIVOTDATA("Antal",'AED06'!$H$2,"Alder",$F$1,"Område",$A27,"År",C$2))+(GETPIVOTDATA("Antal",'AED021'!$G$2,"Alder",$G$1,"Område",$A27,"År",C$2)*GETPIVOTDATA("Antal",'AED06'!$H$2,"Alder",$G$1,"Område",$A27,"År",C$2))+(GETPIVOTDATA("Antal",'AED021'!$G$2,"Alder",$H$1,"Område",$A27,"År",C$2)*GETPIVOTDATA("Antal",'AED06'!$H$2,"Alder",$H$1,"Område",$A27,"År",C$2)))/GETPIVOTDATA("Antal",'AED06'!$H$2,"Område",$A27,"År",C$2)</f>
        <v>4.6329373057941883</v>
      </c>
      <c r="D27" s="8">
        <f t="shared" si="0"/>
        <v>-0.1388039330959141</v>
      </c>
      <c r="E27">
        <f t="shared" si="1"/>
        <v>0</v>
      </c>
      <c r="F27" s="28">
        <f>+(((GETPIVOTDATA("Antal",'AED021'!$G$2,"Alder","80-84 år","Område",$A27,"År",F$2)*GETPIVOTDATA("Antal",'AED06'!$H$2,"Alder","80-84 år","Område",$A27,"År",F$2))+(GETPIVOTDATA("Antal",'AED021'!$G$2,"Alder","85-89 år","Område",$A27,"År",F$2)*GETPIVOTDATA("Antal",'AED06'!$H$2,"Alder","85-89 år","Område",$A27,"År",B$2))+GETPIVOTDATA("Antal",'AED06'!$H$2,"Alder","90 år og derover","Område",$A27,"År",F$2)*GETPIVOTDATA("Antal",'AED021'!$G$2,"Alder","90 år og derover","Område",$A27,"År",F$2)))/GETPIVOTDATA("Antal",'AED06'!$H$2,"Område",$A27,"År",F$2)</f>
        <v>5.3796545105566222</v>
      </c>
      <c r="G27" s="28">
        <f>+(((GETPIVOTDATA("Antal",'AED021'!$G$2,"Alder","80-84 år","Område",$A27,"År",G$2)*GETPIVOTDATA("Antal",'AED06'!$H$2,"Alder","80-84 år","Område",$A27,"År",G$2))+(GETPIVOTDATA("Antal",'AED021'!$G$2,"Alder","85-89 år","Område",$A27,"År",G$2)*GETPIVOTDATA("Antal",'AED06'!$H$2,"Alder","85-89 år","Område",$A27,"År",C$2))+GETPIVOTDATA("Antal",'AED06'!$H$2,"Alder","90 år og derover","Område",$A27,"År",G$2)*GETPIVOTDATA("Antal",'AED021'!$G$2,"Alder","90 år og derover","Område",$A27,"År",G$2)))/GETPIVOTDATA("Antal",'AED06'!$H$2,"Område",$A27,"År",G$2)</f>
        <v>4.6329373057941883</v>
      </c>
      <c r="H27" s="27">
        <f t="shared" si="2"/>
        <v>-0.16117576290716287</v>
      </c>
      <c r="I27" s="27">
        <f t="shared" si="3"/>
        <v>0</v>
      </c>
    </row>
    <row r="28" spans="1:9" ht="15" x14ac:dyDescent="0.25">
      <c r="A28" s="7" t="s">
        <v>25</v>
      </c>
      <c r="B28" s="12" t="e">
        <f>((GETPIVOTDATA("Antal",'AED021'!$G$2,"Alder",$F$1,"Område",$A28,"År",B$2)*GETPIVOTDATA("Antal",'AED06'!$H$2,"Alder",$F$1,"Område",$A28,"År",B$2))+(GETPIVOTDATA("Antal",'AED021'!$G$2,"Alder",$G$1,"Område",$A28,"År",B$2)*GETPIVOTDATA("Antal",'AED06'!$H$2,"Alder",$G$1,"Område",$A28,"År",B$2))+(GETPIVOTDATA("Antal",'AED021'!$G$2,"Alder",$H$1,"Område",$A28,"År",B$2)*GETPIVOTDATA("Antal",'AED06'!$H$2,"Alder",$H$1,"Område",$A28,"År",B$2)))/GETPIVOTDATA("Antal",'AED06'!$H$2,"Område",$A28,"År",B$2)</f>
        <v>#DIV/0!</v>
      </c>
      <c r="C28" s="12">
        <f>((GETPIVOTDATA("Antal",'AED021'!$G$2,"Alder",$F$1,"Område",$A28,"År",C$2)*GETPIVOTDATA("Antal",'AED06'!$H$2,"Alder",$F$1,"Område",$A28,"År",C$2))+(GETPIVOTDATA("Antal",'AED021'!$G$2,"Alder",$G$1,"Område",$A28,"År",C$2)*GETPIVOTDATA("Antal",'AED06'!$H$2,"Alder",$G$1,"Område",$A28,"År",C$2))+(GETPIVOTDATA("Antal",'AED021'!$G$2,"Alder",$H$1,"Område",$A28,"År",C$2)*GETPIVOTDATA("Antal",'AED06'!$H$2,"Alder",$H$1,"Område",$A28,"År",C$2)))/GETPIVOTDATA("Antal",'AED06'!$H$2,"Område",$A28,"År",C$2)</f>
        <v>2.838371870819798</v>
      </c>
      <c r="D28" s="8" t="e">
        <f t="shared" si="0"/>
        <v>#DIV/0!</v>
      </c>
      <c r="E28" t="e">
        <f t="shared" si="1"/>
        <v>#DIV/0!</v>
      </c>
      <c r="F28" s="28" t="e">
        <f>+(((GETPIVOTDATA("Antal",'AED021'!$G$2,"Alder","80-84 år","Område",$A28,"År",F$2)*GETPIVOTDATA("Antal",'AED06'!$H$2,"Alder","80-84 år","Område",$A28,"År",F$2))+(GETPIVOTDATA("Antal",'AED021'!$G$2,"Alder","85-89 år","Område",$A28,"År",F$2)*GETPIVOTDATA("Antal",'AED06'!$H$2,"Alder","85-89 år","Område",$A28,"År",B$2))+GETPIVOTDATA("Antal",'AED06'!$H$2,"Alder","90 år og derover","Område",$A28,"År",F$2)*GETPIVOTDATA("Antal",'AED021'!$G$2,"Alder","90 år og derover","Område",$A28,"År",F$2)))/GETPIVOTDATA("Antal",'AED06'!$H$2,"Område",$A28,"År",F$2)</f>
        <v>#DIV/0!</v>
      </c>
      <c r="G28" s="28">
        <f>+(((GETPIVOTDATA("Antal",'AED021'!$G$2,"Alder","80-84 år","Område",$A28,"År",G$2)*GETPIVOTDATA("Antal",'AED06'!$H$2,"Alder","80-84 år","Område",$A28,"År",G$2))+(GETPIVOTDATA("Antal",'AED021'!$G$2,"Alder","85-89 år","Område",$A28,"År",G$2)*GETPIVOTDATA("Antal",'AED06'!$H$2,"Alder","85-89 år","Område",$A28,"År",C$2))+GETPIVOTDATA("Antal",'AED06'!$H$2,"Alder","90 år og derover","Område",$A28,"År",G$2)*GETPIVOTDATA("Antal",'AED021'!$G$2,"Alder","90 år og derover","Område",$A28,"År",G$2)))/GETPIVOTDATA("Antal",'AED06'!$H$2,"Område",$A28,"År",G$2)</f>
        <v>2.838371870819798</v>
      </c>
      <c r="H28" s="27" t="e">
        <f t="shared" si="2"/>
        <v>#DIV/0!</v>
      </c>
      <c r="I28" s="27" t="e">
        <f t="shared" si="3"/>
        <v>#DIV/0!</v>
      </c>
    </row>
    <row r="29" spans="1:9" ht="15" x14ac:dyDescent="0.25">
      <c r="A29" s="7" t="s">
        <v>38</v>
      </c>
      <c r="B29" s="12">
        <f>((GETPIVOTDATA("Antal",'AED021'!$G$2,"Alder",$F$1,"Område",$A29,"År",B$2)*GETPIVOTDATA("Antal",'AED06'!$H$2,"Alder",$F$1,"Område",$A29,"År",B$2))+(GETPIVOTDATA("Antal",'AED021'!$G$2,"Alder",$G$1,"Område",$A29,"År",B$2)*GETPIVOTDATA("Antal",'AED06'!$H$2,"Alder",$G$1,"Område",$A29,"År",B$2))+(GETPIVOTDATA("Antal",'AED021'!$G$2,"Alder",$H$1,"Område",$A29,"År",B$2)*GETPIVOTDATA("Antal",'AED06'!$H$2,"Alder",$H$1,"Område",$A29,"År",B$2)))/GETPIVOTDATA("Antal",'AED06'!$H$2,"Område",$A29,"År",B$2)</f>
        <v>4.1133768352365419</v>
      </c>
      <c r="C29" s="12">
        <f>((GETPIVOTDATA("Antal",'AED021'!$G$2,"Alder",$F$1,"Område",$A29,"År",C$2)*GETPIVOTDATA("Antal",'AED06'!$H$2,"Alder",$F$1,"Område",$A29,"År",C$2))+(GETPIVOTDATA("Antal",'AED021'!$G$2,"Alder",$G$1,"Område",$A29,"År",C$2)*GETPIVOTDATA("Antal",'AED06'!$H$2,"Alder",$G$1,"Område",$A29,"År",C$2))+(GETPIVOTDATA("Antal",'AED021'!$G$2,"Alder",$H$1,"Område",$A29,"År",C$2)*GETPIVOTDATA("Antal",'AED06'!$H$2,"Alder",$H$1,"Område",$A29,"År",C$2)))/GETPIVOTDATA("Antal",'AED06'!$H$2,"Område",$A29,"År",C$2)</f>
        <v>3.9532104454685104</v>
      </c>
      <c r="D29" s="8">
        <f t="shared" si="0"/>
        <v>-3.8937932551181151E-2</v>
      </c>
      <c r="E29">
        <f t="shared" si="1"/>
        <v>0</v>
      </c>
      <c r="F29" s="28">
        <f>+(((GETPIVOTDATA("Antal",'AED021'!$G$2,"Alder","80-84 år","Område",$A29,"År",F$2)*GETPIVOTDATA("Antal",'AED06'!$H$2,"Alder","80-84 år","Område",$A29,"År",F$2))+(GETPIVOTDATA("Antal",'AED021'!$G$2,"Alder","85-89 år","Område",$A29,"År",F$2)*GETPIVOTDATA("Antal",'AED06'!$H$2,"Alder","85-89 år","Område",$A29,"År",B$2))+GETPIVOTDATA("Antal",'AED06'!$H$2,"Alder","90 år og derover","Område",$A29,"År",F$2)*GETPIVOTDATA("Antal",'AED021'!$G$2,"Alder","90 år og derover","Område",$A29,"År",F$2)))/GETPIVOTDATA("Antal",'AED06'!$H$2,"Område",$A29,"År",F$2)</f>
        <v>4.1133768352365419</v>
      </c>
      <c r="G29" s="28">
        <f>+(((GETPIVOTDATA("Antal",'AED021'!$G$2,"Alder","80-84 år","Område",$A29,"År",G$2)*GETPIVOTDATA("Antal",'AED06'!$H$2,"Alder","80-84 år","Område",$A29,"År",G$2))+(GETPIVOTDATA("Antal",'AED021'!$G$2,"Alder","85-89 år","Område",$A29,"År",G$2)*GETPIVOTDATA("Antal",'AED06'!$H$2,"Alder","85-89 år","Område",$A29,"År",C$2))+GETPIVOTDATA("Antal",'AED06'!$H$2,"Alder","90 år og derover","Område",$A29,"År",G$2)*GETPIVOTDATA("Antal",'AED021'!$G$2,"Alder","90 år og derover","Område",$A29,"År",G$2)))/GETPIVOTDATA("Antal",'AED06'!$H$2,"Område",$A29,"År",G$2)</f>
        <v>3.9532104454685104</v>
      </c>
      <c r="H29" s="27">
        <f t="shared" si="2"/>
        <v>-4.0515523263282657E-2</v>
      </c>
      <c r="I29" s="27">
        <f t="shared" si="3"/>
        <v>0</v>
      </c>
    </row>
    <row r="30" spans="1:9" ht="15" x14ac:dyDescent="0.25">
      <c r="A30" s="7" t="s">
        <v>63</v>
      </c>
      <c r="B30" s="12">
        <f>((GETPIVOTDATA("Antal",'AED021'!$G$2,"Alder",$F$1,"Område",$A30,"År",B$2)*GETPIVOTDATA("Antal",'AED06'!$H$2,"Alder",$F$1,"Område",$A30,"År",B$2))+(GETPIVOTDATA("Antal",'AED021'!$G$2,"Alder",$G$1,"Område",$A30,"År",B$2)*GETPIVOTDATA("Antal",'AED06'!$H$2,"Alder",$G$1,"Område",$A30,"År",B$2))+(GETPIVOTDATA("Antal",'AED021'!$G$2,"Alder",$H$1,"Område",$A30,"År",B$2)*GETPIVOTDATA("Antal",'AED06'!$H$2,"Alder",$H$1,"Område",$A30,"År",B$2)))/GETPIVOTDATA("Antal",'AED06'!$H$2,"Område",$A30,"År",B$2)</f>
        <v>3.5608912010857274</v>
      </c>
      <c r="C30" s="12">
        <f>((GETPIVOTDATA("Antal",'AED021'!$G$2,"Alder",$F$1,"Område",$A30,"År",C$2)*GETPIVOTDATA("Antal",'AED06'!$H$2,"Alder",$F$1,"Område",$A30,"År",C$2))+(GETPIVOTDATA("Antal",'AED021'!$G$2,"Alder",$G$1,"Område",$A30,"År",C$2)*GETPIVOTDATA("Antal",'AED06'!$H$2,"Alder",$G$1,"Område",$A30,"År",C$2))+(GETPIVOTDATA("Antal",'AED021'!$G$2,"Alder",$H$1,"Område",$A30,"År",C$2)*GETPIVOTDATA("Antal",'AED06'!$H$2,"Alder",$H$1,"Område",$A30,"År",C$2)))/GETPIVOTDATA("Antal",'AED06'!$H$2,"Område",$A30,"År",C$2)</f>
        <v>3.4076659579494453</v>
      </c>
      <c r="D30" s="8">
        <f t="shared" si="0"/>
        <v>-4.3030026609508117E-2</v>
      </c>
      <c r="E30">
        <f t="shared" si="1"/>
        <v>0</v>
      </c>
      <c r="F30" s="28">
        <f>+(((GETPIVOTDATA("Antal",'AED021'!$G$2,"Alder","80-84 år","Område",$A30,"År",F$2)*GETPIVOTDATA("Antal",'AED06'!$H$2,"Alder","80-84 år","Område",$A30,"År",F$2))+(GETPIVOTDATA("Antal",'AED021'!$G$2,"Alder","85-89 år","Område",$A30,"År",F$2)*GETPIVOTDATA("Antal",'AED06'!$H$2,"Alder","85-89 år","Område",$A30,"År",B$2))+GETPIVOTDATA("Antal",'AED06'!$H$2,"Alder","90 år og derover","Område",$A30,"År",F$2)*GETPIVOTDATA("Antal",'AED021'!$G$2,"Alder","90 år og derover","Område",$A30,"År",F$2)))/GETPIVOTDATA("Antal",'AED06'!$H$2,"Område",$A30,"År",F$2)</f>
        <v>3.5608912010857274</v>
      </c>
      <c r="G30" s="28">
        <f>+(((GETPIVOTDATA("Antal",'AED021'!$G$2,"Alder","80-84 år","Område",$A30,"År",G$2)*GETPIVOTDATA("Antal",'AED06'!$H$2,"Alder","80-84 år","Område",$A30,"År",G$2))+(GETPIVOTDATA("Antal",'AED021'!$G$2,"Alder","85-89 år","Område",$A30,"År",G$2)*GETPIVOTDATA("Antal",'AED06'!$H$2,"Alder","85-89 år","Område",$A30,"År",C$2))+GETPIVOTDATA("Antal",'AED06'!$H$2,"Alder","90 år og derover","Område",$A30,"År",G$2)*GETPIVOTDATA("Antal",'AED021'!$G$2,"Alder","90 år og derover","Område",$A30,"År",G$2)))/GETPIVOTDATA("Antal",'AED06'!$H$2,"Område",$A30,"År",G$2)</f>
        <v>3.4076659579494453</v>
      </c>
      <c r="H30" s="27">
        <f t="shared" si="2"/>
        <v>-4.4964865989530582E-2</v>
      </c>
      <c r="I30" s="27">
        <f t="shared" si="3"/>
        <v>0</v>
      </c>
    </row>
    <row r="31" spans="1:9" x14ac:dyDescent="0.35">
      <c r="A31" s="7" t="s">
        <v>26</v>
      </c>
      <c r="B31" s="12">
        <f>((GETPIVOTDATA("Antal",'AED021'!$G$2,"Alder",$F$1,"Område",$A31,"År",B$2)*GETPIVOTDATA("Antal",'AED06'!$H$2,"Alder",$F$1,"Område",$A31,"År",B$2))+(GETPIVOTDATA("Antal",'AED021'!$G$2,"Alder",$G$1,"Område",$A31,"År",B$2)*GETPIVOTDATA("Antal",'AED06'!$H$2,"Alder",$G$1,"Område",$A31,"År",B$2))+(GETPIVOTDATA("Antal",'AED021'!$G$2,"Alder",$H$1,"Område",$A31,"År",B$2)*GETPIVOTDATA("Antal",'AED06'!$H$2,"Alder",$H$1,"Område",$A31,"År",B$2)))/GETPIVOTDATA("Antal",'AED06'!$H$2,"Område",$A31,"År",B$2)</f>
        <v>4.1942550746840279</v>
      </c>
      <c r="C31" s="12">
        <f>((GETPIVOTDATA("Antal",'AED021'!$G$2,"Alder",$F$1,"Område",$A31,"År",C$2)*GETPIVOTDATA("Antal",'AED06'!$H$2,"Alder",$F$1,"Område",$A31,"År",C$2))+(GETPIVOTDATA("Antal",'AED021'!$G$2,"Alder",$G$1,"Område",$A31,"År",C$2)*GETPIVOTDATA("Antal",'AED06'!$H$2,"Alder",$G$1,"Område",$A31,"År",C$2))+(GETPIVOTDATA("Antal",'AED021'!$G$2,"Alder",$H$1,"Område",$A31,"År",C$2)*GETPIVOTDATA("Antal",'AED06'!$H$2,"Alder",$H$1,"Område",$A31,"År",C$2)))/GETPIVOTDATA("Antal",'AED06'!$H$2,"Område",$A31,"År",C$2)</f>
        <v>3.9095794392523362</v>
      </c>
      <c r="D31" s="8">
        <f t="shared" si="0"/>
        <v>-6.787275222004413E-2</v>
      </c>
      <c r="E31">
        <f t="shared" si="1"/>
        <v>0</v>
      </c>
      <c r="F31" s="28">
        <f>+(((GETPIVOTDATA("Antal",'AED021'!$G$2,"Alder","80-84 år","Område",$A31,"År",F$2)*GETPIVOTDATA("Antal",'AED06'!$H$2,"Alder","80-84 år","Område",$A31,"År",F$2))+(GETPIVOTDATA("Antal",'AED021'!$G$2,"Alder","85-89 år","Område",$A31,"År",F$2)*GETPIVOTDATA("Antal",'AED06'!$H$2,"Alder","85-89 år","Område",$A31,"År",B$2))+GETPIVOTDATA("Antal",'AED06'!$H$2,"Alder","90 år og derover","Område",$A31,"År",F$2)*GETPIVOTDATA("Antal",'AED021'!$G$2,"Alder","90 år og derover","Område",$A31,"År",F$2)))/GETPIVOTDATA("Antal",'AED06'!$H$2,"Område",$A31,"År",F$2)</f>
        <v>4.1942550746840279</v>
      </c>
      <c r="G31" s="28">
        <f>+(((GETPIVOTDATA("Antal",'AED021'!$G$2,"Alder","80-84 år","Område",$A31,"År",G$2)*GETPIVOTDATA("Antal",'AED06'!$H$2,"Alder","80-84 år","Område",$A31,"År",G$2))+(GETPIVOTDATA("Antal",'AED021'!$G$2,"Alder","85-89 år","Område",$A31,"År",G$2)*GETPIVOTDATA("Antal",'AED06'!$H$2,"Alder","85-89 år","Område",$A31,"År",C$2))+GETPIVOTDATA("Antal",'AED06'!$H$2,"Alder","90 år og derover","Område",$A31,"År",G$2)*GETPIVOTDATA("Antal",'AED021'!$G$2,"Alder","90 år og derover","Område",$A31,"År",G$2)))/GETPIVOTDATA("Antal",'AED06'!$H$2,"Område",$A31,"År",G$2)</f>
        <v>3.9095794392523362</v>
      </c>
      <c r="H31" s="27">
        <f t="shared" si="2"/>
        <v>-7.2814899877346601E-2</v>
      </c>
      <c r="I31" s="27">
        <f t="shared" si="3"/>
        <v>0</v>
      </c>
    </row>
    <row r="32" spans="1:9" x14ac:dyDescent="0.35">
      <c r="A32" s="7" t="s">
        <v>72</v>
      </c>
      <c r="B32" s="12">
        <f>((GETPIVOTDATA("Antal",'AED021'!$G$2,"Alder",$F$1,"Område",$A32,"År",B$2)*GETPIVOTDATA("Antal",'AED06'!$H$2,"Alder",$F$1,"Område",$A32,"År",B$2))+(GETPIVOTDATA("Antal",'AED021'!$G$2,"Alder",$G$1,"Område",$A32,"År",B$2)*GETPIVOTDATA("Antal",'AED06'!$H$2,"Alder",$G$1,"Område",$A32,"År",B$2))+(GETPIVOTDATA("Antal",'AED021'!$G$2,"Alder",$H$1,"Område",$A32,"År",B$2)*GETPIVOTDATA("Antal",'AED06'!$H$2,"Alder",$H$1,"Område",$A32,"År",B$2)))/GETPIVOTDATA("Antal",'AED06'!$H$2,"Område",$A32,"År",B$2)</f>
        <v>3.5392668703138015</v>
      </c>
      <c r="C32" s="12">
        <f>((GETPIVOTDATA("Antal",'AED021'!$G$2,"Alder",$F$1,"Område",$A32,"År",C$2)*GETPIVOTDATA("Antal",'AED06'!$H$2,"Alder",$F$1,"Område",$A32,"År",C$2))+(GETPIVOTDATA("Antal",'AED021'!$G$2,"Alder",$G$1,"Område",$A32,"År",C$2)*GETPIVOTDATA("Antal",'AED06'!$H$2,"Alder",$G$1,"Område",$A32,"År",C$2))+(GETPIVOTDATA("Antal",'AED021'!$G$2,"Alder",$H$1,"Område",$A32,"År",C$2)*GETPIVOTDATA("Antal",'AED06'!$H$2,"Alder",$H$1,"Område",$A32,"År",C$2)))/GETPIVOTDATA("Antal",'AED06'!$H$2,"Område",$A32,"År",C$2)</f>
        <v>4.258516440704379</v>
      </c>
      <c r="D32" s="8">
        <f t="shared" si="0"/>
        <v>0.20321993134324079</v>
      </c>
      <c r="E32">
        <f t="shared" si="1"/>
        <v>0</v>
      </c>
      <c r="F32" s="28">
        <f>+(((GETPIVOTDATA("Antal",'AED021'!$G$2,"Alder","80-84 år","Område",$A32,"År",F$2)*GETPIVOTDATA("Antal",'AED06'!$H$2,"Alder","80-84 år","Område",$A32,"År",F$2))+(GETPIVOTDATA("Antal",'AED021'!$G$2,"Alder","85-89 år","Område",$A32,"År",F$2)*GETPIVOTDATA("Antal",'AED06'!$H$2,"Alder","85-89 år","Område",$A32,"År",B$2))+GETPIVOTDATA("Antal",'AED06'!$H$2,"Alder","90 år og derover","Område",$A32,"År",F$2)*GETPIVOTDATA("Antal",'AED021'!$G$2,"Alder","90 år og derover","Område",$A32,"År",F$2)))/GETPIVOTDATA("Antal",'AED06'!$H$2,"Område",$A32,"År",F$2)</f>
        <v>3.5392668703138015</v>
      </c>
      <c r="G32" s="28">
        <f>+(((GETPIVOTDATA("Antal",'AED021'!$G$2,"Alder","80-84 år","Område",$A32,"År",G$2)*GETPIVOTDATA("Antal",'AED06'!$H$2,"Alder","80-84 år","Område",$A32,"År",G$2))+(GETPIVOTDATA("Antal",'AED021'!$G$2,"Alder","85-89 år","Område",$A32,"År",G$2)*GETPIVOTDATA("Antal",'AED06'!$H$2,"Alder","85-89 år","Område",$A32,"År",C$2))+GETPIVOTDATA("Antal",'AED06'!$H$2,"Alder","90 år og derover","Område",$A32,"År",G$2)*GETPIVOTDATA("Antal",'AED021'!$G$2,"Alder","90 år og derover","Område",$A32,"År",G$2)))/GETPIVOTDATA("Antal",'AED06'!$H$2,"Område",$A32,"År",G$2)</f>
        <v>4.258516440704379</v>
      </c>
      <c r="H32" s="27">
        <f t="shared" si="2"/>
        <v>0.16889674618036937</v>
      </c>
      <c r="I32" s="27">
        <f t="shared" si="3"/>
        <v>0</v>
      </c>
    </row>
    <row r="33" spans="1:9" x14ac:dyDescent="0.35">
      <c r="A33" s="7" t="s">
        <v>27</v>
      </c>
      <c r="B33" s="12">
        <f>((GETPIVOTDATA("Antal",'AED021'!$G$2,"Alder",$F$1,"Område",$A33,"År",B$2)*GETPIVOTDATA("Antal",'AED06'!$H$2,"Alder",$F$1,"Område",$A33,"År",B$2))+(GETPIVOTDATA("Antal",'AED021'!$G$2,"Alder",$G$1,"Område",$A33,"År",B$2)*GETPIVOTDATA("Antal",'AED06'!$H$2,"Alder",$G$1,"Område",$A33,"År",B$2))+(GETPIVOTDATA("Antal",'AED021'!$G$2,"Alder",$H$1,"Område",$A33,"År",B$2)*GETPIVOTDATA("Antal",'AED06'!$H$2,"Alder",$H$1,"Område",$A33,"År",B$2)))/GETPIVOTDATA("Antal",'AED06'!$H$2,"Område",$A33,"År",B$2)</f>
        <v>4.5569126552396595</v>
      </c>
      <c r="C33" s="12">
        <f>((GETPIVOTDATA("Antal",'AED021'!$G$2,"Alder",$F$1,"Område",$A33,"År",C$2)*GETPIVOTDATA("Antal",'AED06'!$H$2,"Alder",$F$1,"Område",$A33,"År",C$2))+(GETPIVOTDATA("Antal",'AED021'!$G$2,"Alder",$G$1,"Område",$A33,"År",C$2)*GETPIVOTDATA("Antal",'AED06'!$H$2,"Alder",$G$1,"Område",$A33,"År",C$2))+(GETPIVOTDATA("Antal",'AED021'!$G$2,"Alder",$H$1,"Område",$A33,"År",C$2)*GETPIVOTDATA("Antal",'AED06'!$H$2,"Alder",$H$1,"Område",$A33,"År",C$2)))/GETPIVOTDATA("Antal",'AED06'!$H$2,"Område",$A33,"År",C$2)</f>
        <v>4.746948708348933</v>
      </c>
      <c r="D33" s="8">
        <f t="shared" si="0"/>
        <v>4.1702807906744715E-2</v>
      </c>
      <c r="E33">
        <f t="shared" si="1"/>
        <v>0</v>
      </c>
      <c r="F33" s="28">
        <f>+(((GETPIVOTDATA("Antal",'AED021'!$G$2,"Alder","80-84 år","Område",$A33,"År",F$2)*GETPIVOTDATA("Antal",'AED06'!$H$2,"Alder","80-84 år","Område",$A33,"År",F$2))+(GETPIVOTDATA("Antal",'AED021'!$G$2,"Alder","85-89 år","Område",$A33,"År",F$2)*GETPIVOTDATA("Antal",'AED06'!$H$2,"Alder","85-89 år","Område",$A33,"År",B$2))+GETPIVOTDATA("Antal",'AED06'!$H$2,"Alder","90 år og derover","Område",$A33,"År",F$2)*GETPIVOTDATA("Antal",'AED021'!$G$2,"Alder","90 år og derover","Område",$A33,"År",F$2)))/GETPIVOTDATA("Antal",'AED06'!$H$2,"Område",$A33,"År",F$2)</f>
        <v>4.5569126552396595</v>
      </c>
      <c r="G33" s="28">
        <f>+(((GETPIVOTDATA("Antal",'AED021'!$G$2,"Alder","80-84 år","Område",$A33,"År",G$2)*GETPIVOTDATA("Antal",'AED06'!$H$2,"Alder","80-84 år","Område",$A33,"År",G$2))+(GETPIVOTDATA("Antal",'AED021'!$G$2,"Alder","85-89 år","Område",$A33,"År",G$2)*GETPIVOTDATA("Antal",'AED06'!$H$2,"Alder","85-89 år","Område",$A33,"År",C$2))+GETPIVOTDATA("Antal",'AED06'!$H$2,"Alder","90 år og derover","Område",$A33,"År",G$2)*GETPIVOTDATA("Antal",'AED021'!$G$2,"Alder","90 år og derover","Område",$A33,"År",G$2)))/GETPIVOTDATA("Antal",'AED06'!$H$2,"Område",$A33,"År",G$2)</f>
        <v>4.746948708348933</v>
      </c>
      <c r="H33" s="27">
        <f t="shared" si="2"/>
        <v>4.0033306611263385E-2</v>
      </c>
      <c r="I33" s="27">
        <f t="shared" si="3"/>
        <v>0</v>
      </c>
    </row>
    <row r="34" spans="1:9" x14ac:dyDescent="0.35">
      <c r="A34" s="7" t="s">
        <v>13</v>
      </c>
      <c r="B34" s="12">
        <f>((GETPIVOTDATA("Antal",'AED021'!$G$2,"Alder",$F$1,"Område",$A34,"År",B$2)*GETPIVOTDATA("Antal",'AED06'!$H$2,"Alder",$F$1,"Område",$A34,"År",B$2))+(GETPIVOTDATA("Antal",'AED021'!$G$2,"Alder",$G$1,"Område",$A34,"År",B$2)*GETPIVOTDATA("Antal",'AED06'!$H$2,"Alder",$G$1,"Område",$A34,"År",B$2))+(GETPIVOTDATA("Antal",'AED021'!$G$2,"Alder",$H$1,"Område",$A34,"År",B$2)*GETPIVOTDATA("Antal",'AED06'!$H$2,"Alder",$H$1,"Område",$A34,"År",B$2)))/GETPIVOTDATA("Antal",'AED06'!$H$2,"Område",$A34,"År",B$2)</f>
        <v>3.919137254901961</v>
      </c>
      <c r="C34" s="12">
        <f>((GETPIVOTDATA("Antal",'AED021'!$G$2,"Alder",$F$1,"Område",$A34,"År",C$2)*GETPIVOTDATA("Antal",'AED06'!$H$2,"Alder",$F$1,"Område",$A34,"År",C$2))+(GETPIVOTDATA("Antal",'AED021'!$G$2,"Alder",$G$1,"Område",$A34,"År",C$2)*GETPIVOTDATA("Antal",'AED06'!$H$2,"Alder",$G$1,"Område",$A34,"År",C$2))+(GETPIVOTDATA("Antal",'AED021'!$G$2,"Alder",$H$1,"Område",$A34,"År",C$2)*GETPIVOTDATA("Antal",'AED06'!$H$2,"Alder",$H$1,"Område",$A34,"År",C$2)))/GETPIVOTDATA("Antal",'AED06'!$H$2,"Område",$A34,"År",C$2)</f>
        <v>3.4870157627571463</v>
      </c>
      <c r="D34" s="8">
        <f t="shared" si="0"/>
        <v>-0.11025934128852662</v>
      </c>
      <c r="E34">
        <f t="shared" si="1"/>
        <v>0</v>
      </c>
      <c r="F34" s="28">
        <f>+(((GETPIVOTDATA("Antal",'AED021'!$G$2,"Alder","80-84 år","Område",$A34,"År",F$2)*GETPIVOTDATA("Antal",'AED06'!$H$2,"Alder","80-84 år","Område",$A34,"År",F$2))+(GETPIVOTDATA("Antal",'AED021'!$G$2,"Alder","85-89 år","Område",$A34,"År",F$2)*GETPIVOTDATA("Antal",'AED06'!$H$2,"Alder","85-89 år","Område",$A34,"År",B$2))+GETPIVOTDATA("Antal",'AED06'!$H$2,"Alder","90 år og derover","Område",$A34,"År",F$2)*GETPIVOTDATA("Antal",'AED021'!$G$2,"Alder","90 år og derover","Område",$A34,"År",F$2)))/GETPIVOTDATA("Antal",'AED06'!$H$2,"Område",$A34,"År",F$2)</f>
        <v>3.919137254901961</v>
      </c>
      <c r="G34" s="28">
        <f>+(((GETPIVOTDATA("Antal",'AED021'!$G$2,"Alder","80-84 år","Område",$A34,"År",G$2)*GETPIVOTDATA("Antal",'AED06'!$H$2,"Alder","80-84 år","Område",$A34,"År",G$2))+(GETPIVOTDATA("Antal",'AED021'!$G$2,"Alder","85-89 år","Område",$A34,"År",G$2)*GETPIVOTDATA("Antal",'AED06'!$H$2,"Alder","85-89 år","Område",$A34,"År",C$2))+GETPIVOTDATA("Antal",'AED06'!$H$2,"Alder","90 år og derover","Område",$A34,"År",G$2)*GETPIVOTDATA("Antal",'AED021'!$G$2,"Alder","90 år og derover","Område",$A34,"År",G$2)))/GETPIVOTDATA("Antal",'AED06'!$H$2,"Område",$A34,"År",G$2)</f>
        <v>3.4870157627571463</v>
      </c>
      <c r="H34" s="27">
        <f t="shared" si="2"/>
        <v>-0.12392301083352167</v>
      </c>
      <c r="I34" s="27">
        <f t="shared" si="3"/>
        <v>0</v>
      </c>
    </row>
    <row r="35" spans="1:9" x14ac:dyDescent="0.35">
      <c r="A35" s="7" t="s">
        <v>82</v>
      </c>
      <c r="B35" s="12">
        <f>((GETPIVOTDATA("Antal",'AED021'!$G$2,"Alder",$F$1,"Område",$A35,"År",B$2)*GETPIVOTDATA("Antal",'AED06'!$H$2,"Alder",$F$1,"Område",$A35,"År",B$2))+(GETPIVOTDATA("Antal",'AED021'!$G$2,"Alder",$G$1,"Område",$A35,"År",B$2)*GETPIVOTDATA("Antal",'AED06'!$H$2,"Alder",$G$1,"Område",$A35,"År",B$2))+(GETPIVOTDATA("Antal",'AED021'!$G$2,"Alder",$H$1,"Område",$A35,"År",B$2)*GETPIVOTDATA("Antal",'AED06'!$H$2,"Alder",$H$1,"Område",$A35,"År",B$2)))/GETPIVOTDATA("Antal",'AED06'!$H$2,"Område",$A35,"År",B$2)</f>
        <v>3.5259372609028317</v>
      </c>
      <c r="C35" s="12">
        <f>((GETPIVOTDATA("Antal",'AED021'!$G$2,"Alder",$F$1,"Område",$A35,"År",C$2)*GETPIVOTDATA("Antal",'AED06'!$H$2,"Alder",$F$1,"Område",$A35,"År",C$2))+(GETPIVOTDATA("Antal",'AED021'!$G$2,"Alder",$G$1,"Område",$A35,"År",C$2)*GETPIVOTDATA("Antal",'AED06'!$H$2,"Alder",$G$1,"Område",$A35,"År",C$2))+(GETPIVOTDATA("Antal",'AED021'!$G$2,"Alder",$H$1,"Område",$A35,"År",C$2)*GETPIVOTDATA("Antal",'AED06'!$H$2,"Alder",$H$1,"Område",$A35,"År",C$2)))/GETPIVOTDATA("Antal",'AED06'!$H$2,"Område",$A35,"År",C$2)</f>
        <v>3.7854884603224788</v>
      </c>
      <c r="D35" s="8">
        <f t="shared" si="0"/>
        <v>7.3611973275210199E-2</v>
      </c>
      <c r="E35">
        <f t="shared" si="1"/>
        <v>0</v>
      </c>
      <c r="F35" s="28">
        <f>+(((GETPIVOTDATA("Antal",'AED021'!$G$2,"Alder","80-84 år","Område",$A35,"År",F$2)*GETPIVOTDATA("Antal",'AED06'!$H$2,"Alder","80-84 år","Område",$A35,"År",F$2))+(GETPIVOTDATA("Antal",'AED021'!$G$2,"Alder","85-89 år","Område",$A35,"År",F$2)*GETPIVOTDATA("Antal",'AED06'!$H$2,"Alder","85-89 år","Område",$A35,"År",B$2))+GETPIVOTDATA("Antal",'AED06'!$H$2,"Alder","90 år og derover","Område",$A35,"År",F$2)*GETPIVOTDATA("Antal",'AED021'!$G$2,"Alder","90 år og derover","Område",$A35,"År",F$2)))/GETPIVOTDATA("Antal",'AED06'!$H$2,"Område",$A35,"År",F$2)</f>
        <v>3.5259372609028317</v>
      </c>
      <c r="G35" s="28">
        <f>+(((GETPIVOTDATA("Antal",'AED021'!$G$2,"Alder","80-84 år","Område",$A35,"År",G$2)*GETPIVOTDATA("Antal",'AED06'!$H$2,"Alder","80-84 år","Område",$A35,"År",G$2))+(GETPIVOTDATA("Antal",'AED021'!$G$2,"Alder","85-89 år","Område",$A35,"År",G$2)*GETPIVOTDATA("Antal",'AED06'!$H$2,"Alder","85-89 år","Område",$A35,"År",C$2))+GETPIVOTDATA("Antal",'AED06'!$H$2,"Alder","90 år og derover","Område",$A35,"År",G$2)*GETPIVOTDATA("Antal",'AED021'!$G$2,"Alder","90 år og derover","Område",$A35,"År",G$2)))/GETPIVOTDATA("Antal",'AED06'!$H$2,"Område",$A35,"År",G$2)</f>
        <v>3.7854884603224788</v>
      </c>
      <c r="H35" s="27">
        <f t="shared" si="2"/>
        <v>6.8564784212163846E-2</v>
      </c>
      <c r="I35" s="27">
        <f t="shared" si="3"/>
        <v>0</v>
      </c>
    </row>
    <row r="36" spans="1:9" x14ac:dyDescent="0.35">
      <c r="A36" s="7" t="s">
        <v>28</v>
      </c>
      <c r="B36" s="12">
        <f>((GETPIVOTDATA("Antal",'AED021'!$G$2,"Alder",$F$1,"Område",$A36,"År",B$2)*GETPIVOTDATA("Antal",'AED06'!$H$2,"Alder",$F$1,"Område",$A36,"År",B$2))+(GETPIVOTDATA("Antal",'AED021'!$G$2,"Alder",$G$1,"Område",$A36,"År",B$2)*GETPIVOTDATA("Antal",'AED06'!$H$2,"Alder",$G$1,"Område",$A36,"År",B$2))+(GETPIVOTDATA("Antal",'AED021'!$G$2,"Alder",$H$1,"Område",$A36,"År",B$2)*GETPIVOTDATA("Antal",'AED06'!$H$2,"Alder",$H$1,"Område",$A36,"År",B$2)))/GETPIVOTDATA("Antal",'AED06'!$H$2,"Område",$A36,"År",B$2)</f>
        <v>2.6064121390112578</v>
      </c>
      <c r="C36" s="12">
        <f>((GETPIVOTDATA("Antal",'AED021'!$G$2,"Alder",$F$1,"Område",$A36,"År",C$2)*GETPIVOTDATA("Antal",'AED06'!$H$2,"Alder",$F$1,"Område",$A36,"År",C$2))+(GETPIVOTDATA("Antal",'AED021'!$G$2,"Alder",$G$1,"Område",$A36,"År",C$2)*GETPIVOTDATA("Antal",'AED06'!$H$2,"Alder",$G$1,"Område",$A36,"År",C$2))+(GETPIVOTDATA("Antal",'AED021'!$G$2,"Alder",$H$1,"Område",$A36,"År",C$2)*GETPIVOTDATA("Antal",'AED06'!$H$2,"Alder",$H$1,"Område",$A36,"År",C$2)))/GETPIVOTDATA("Antal",'AED06'!$H$2,"Område",$A36,"År",C$2)</f>
        <v>2.79067615658363</v>
      </c>
      <c r="D36" s="8">
        <f t="shared" si="0"/>
        <v>7.0696423951690443E-2</v>
      </c>
      <c r="E36">
        <f t="shared" si="1"/>
        <v>0</v>
      </c>
      <c r="F36" s="28">
        <f>+(((GETPIVOTDATA("Antal",'AED021'!$G$2,"Alder","80-84 år","Område",$A36,"År",F$2)*GETPIVOTDATA("Antal",'AED06'!$H$2,"Alder","80-84 år","Område",$A36,"År",F$2))+(GETPIVOTDATA("Antal",'AED021'!$G$2,"Alder","85-89 år","Område",$A36,"År",F$2)*GETPIVOTDATA("Antal",'AED06'!$H$2,"Alder","85-89 år","Område",$A36,"År",B$2))+GETPIVOTDATA("Antal",'AED06'!$H$2,"Alder","90 år og derover","Område",$A36,"År",F$2)*GETPIVOTDATA("Antal",'AED021'!$G$2,"Alder","90 år og derover","Område",$A36,"År",F$2)))/GETPIVOTDATA("Antal",'AED06'!$H$2,"Område",$A36,"År",F$2)</f>
        <v>2.6064121390112578</v>
      </c>
      <c r="G36" s="28">
        <f>+(((GETPIVOTDATA("Antal",'AED021'!$G$2,"Alder","80-84 år","Område",$A36,"År",G$2)*GETPIVOTDATA("Antal",'AED06'!$H$2,"Alder","80-84 år","Område",$A36,"År",G$2))+(GETPIVOTDATA("Antal",'AED021'!$G$2,"Alder","85-89 år","Område",$A36,"År",G$2)*GETPIVOTDATA("Antal",'AED06'!$H$2,"Alder","85-89 år","Område",$A36,"År",C$2))+GETPIVOTDATA("Antal",'AED06'!$H$2,"Alder","90 år og derover","Område",$A36,"År",G$2)*GETPIVOTDATA("Antal",'AED021'!$G$2,"Alder","90 år og derover","Område",$A36,"År",G$2)))/GETPIVOTDATA("Antal",'AED06'!$H$2,"Område",$A36,"År",G$2)</f>
        <v>2.79067615658363</v>
      </c>
      <c r="H36" s="27">
        <f t="shared" si="2"/>
        <v>6.6028448746252882E-2</v>
      </c>
      <c r="I36" s="27">
        <f t="shared" si="3"/>
        <v>0</v>
      </c>
    </row>
    <row r="37" spans="1:9" x14ac:dyDescent="0.35">
      <c r="A37" s="7" t="s">
        <v>92</v>
      </c>
      <c r="B37" s="12">
        <f>((GETPIVOTDATA("Antal",'AED021'!$G$2,"Alder",$F$1,"Område",$A37,"År",B$2)*GETPIVOTDATA("Antal",'AED06'!$H$2,"Alder",$F$1,"Område",$A37,"År",B$2))+(GETPIVOTDATA("Antal",'AED021'!$G$2,"Alder",$G$1,"Område",$A37,"År",B$2)*GETPIVOTDATA("Antal",'AED06'!$H$2,"Alder",$G$1,"Område",$A37,"År",B$2))+(GETPIVOTDATA("Antal",'AED021'!$G$2,"Alder",$H$1,"Område",$A37,"År",B$2)*GETPIVOTDATA("Antal",'AED06'!$H$2,"Alder",$H$1,"Område",$A37,"År",B$2)))/GETPIVOTDATA("Antal",'AED06'!$H$2,"Område",$A37,"År",B$2)</f>
        <v>3.9169257826239892</v>
      </c>
      <c r="C37" s="12">
        <f>((GETPIVOTDATA("Antal",'AED021'!$G$2,"Alder",$F$1,"Område",$A37,"År",C$2)*GETPIVOTDATA("Antal",'AED06'!$H$2,"Alder",$F$1,"Område",$A37,"År",C$2))+(GETPIVOTDATA("Antal",'AED021'!$G$2,"Alder",$G$1,"Område",$A37,"År",C$2)*GETPIVOTDATA("Antal",'AED06'!$H$2,"Alder",$G$1,"Område",$A37,"År",C$2))+(GETPIVOTDATA("Antal",'AED021'!$G$2,"Alder",$H$1,"Område",$A37,"År",C$2)*GETPIVOTDATA("Antal",'AED06'!$H$2,"Alder",$H$1,"Område",$A37,"År",C$2)))/GETPIVOTDATA("Antal",'AED06'!$H$2,"Område",$A37,"År",C$2)</f>
        <v>3.0592040629423032</v>
      </c>
      <c r="D37" s="8">
        <f t="shared" si="0"/>
        <v>-0.2189782924881179</v>
      </c>
      <c r="E37">
        <f t="shared" si="1"/>
        <v>1</v>
      </c>
      <c r="F37" s="28">
        <f>+(((GETPIVOTDATA("Antal",'AED021'!$G$2,"Alder","80-84 år","Område",$A37,"År",F$2)*GETPIVOTDATA("Antal",'AED06'!$H$2,"Alder","80-84 år","Område",$A37,"År",F$2))+(GETPIVOTDATA("Antal",'AED021'!$G$2,"Alder","85-89 år","Område",$A37,"År",F$2)*GETPIVOTDATA("Antal",'AED06'!$H$2,"Alder","85-89 år","Område",$A37,"År",B$2))+GETPIVOTDATA("Antal",'AED06'!$H$2,"Alder","90 år og derover","Område",$A37,"År",F$2)*GETPIVOTDATA("Antal",'AED021'!$G$2,"Alder","90 år og derover","Område",$A37,"År",F$2)))/GETPIVOTDATA("Antal",'AED06'!$H$2,"Område",$A37,"År",F$2)</f>
        <v>3.9169257826239892</v>
      </c>
      <c r="G37" s="28">
        <f>+(((GETPIVOTDATA("Antal",'AED021'!$G$2,"Alder","80-84 år","Område",$A37,"År",G$2)*GETPIVOTDATA("Antal",'AED06'!$H$2,"Alder","80-84 år","Område",$A37,"År",G$2))+(GETPIVOTDATA("Antal",'AED021'!$G$2,"Alder","85-89 år","Område",$A37,"År",G$2)*GETPIVOTDATA("Antal",'AED06'!$H$2,"Alder","85-89 år","Område",$A37,"År",C$2))+GETPIVOTDATA("Antal",'AED06'!$H$2,"Alder","90 år og derover","Område",$A37,"År",G$2)*GETPIVOTDATA("Antal",'AED021'!$G$2,"Alder","90 år og derover","Område",$A37,"År",G$2)))/GETPIVOTDATA("Antal",'AED06'!$H$2,"Område",$A37,"År",G$2)</f>
        <v>3.0592040629423032</v>
      </c>
      <c r="H37" s="27">
        <f t="shared" si="2"/>
        <v>-0.28037414374271596</v>
      </c>
      <c r="I37" s="27">
        <f t="shared" si="3"/>
        <v>1</v>
      </c>
    </row>
    <row r="38" spans="1:9" x14ac:dyDescent="0.35">
      <c r="A38" s="7" t="s">
        <v>39</v>
      </c>
      <c r="B38" s="12">
        <f>((GETPIVOTDATA("Antal",'AED021'!$G$2,"Alder",$F$1,"Område",$A38,"År",B$2)*GETPIVOTDATA("Antal",'AED06'!$H$2,"Alder",$F$1,"Område",$A38,"År",B$2))+(GETPIVOTDATA("Antal",'AED021'!$G$2,"Alder",$G$1,"Område",$A38,"År",B$2)*GETPIVOTDATA("Antal",'AED06'!$H$2,"Alder",$G$1,"Område",$A38,"År",B$2))+(GETPIVOTDATA("Antal",'AED021'!$G$2,"Alder",$H$1,"Område",$A38,"År",B$2)*GETPIVOTDATA("Antal",'AED06'!$H$2,"Alder",$H$1,"Område",$A38,"År",B$2)))/GETPIVOTDATA("Antal",'AED06'!$H$2,"Område",$A38,"År",B$2)</f>
        <v>6.8937028125777813</v>
      </c>
      <c r="C38" s="12">
        <f>((GETPIVOTDATA("Antal",'AED021'!$G$2,"Alder",$F$1,"Område",$A38,"År",C$2)*GETPIVOTDATA("Antal",'AED06'!$H$2,"Alder",$F$1,"Område",$A38,"År",C$2))+(GETPIVOTDATA("Antal",'AED021'!$G$2,"Alder",$G$1,"Område",$A38,"År",C$2)*GETPIVOTDATA("Antal",'AED06'!$H$2,"Alder",$G$1,"Område",$A38,"År",C$2))+(GETPIVOTDATA("Antal",'AED021'!$G$2,"Alder",$H$1,"Område",$A38,"År",C$2)*GETPIVOTDATA("Antal",'AED06'!$H$2,"Alder",$H$1,"Område",$A38,"År",C$2)))/GETPIVOTDATA("Antal",'AED06'!$H$2,"Område",$A38,"År",C$2)</f>
        <v>4.7146095152603236</v>
      </c>
      <c r="D38" s="8">
        <f t="shared" si="0"/>
        <v>-0.31609910617870446</v>
      </c>
      <c r="E38">
        <f t="shared" si="1"/>
        <v>1</v>
      </c>
      <c r="F38" s="28">
        <f>+(((GETPIVOTDATA("Antal",'AED021'!$G$2,"Alder","80-84 år","Område",$A38,"År",F$2)*GETPIVOTDATA("Antal",'AED06'!$H$2,"Alder","80-84 år","Område",$A38,"År",F$2))+(GETPIVOTDATA("Antal",'AED021'!$G$2,"Alder","85-89 år","Område",$A38,"År",F$2)*GETPIVOTDATA("Antal",'AED06'!$H$2,"Alder","85-89 år","Område",$A38,"År",B$2))+GETPIVOTDATA("Antal",'AED06'!$H$2,"Alder","90 år og derover","Område",$A38,"År",F$2)*GETPIVOTDATA("Antal",'AED021'!$G$2,"Alder","90 år og derover","Område",$A38,"År",F$2)))/GETPIVOTDATA("Antal",'AED06'!$H$2,"Område",$A38,"År",F$2)</f>
        <v>6.8937028125777813</v>
      </c>
      <c r="G38" s="28">
        <f>+(((GETPIVOTDATA("Antal",'AED021'!$G$2,"Alder","80-84 år","Område",$A38,"År",G$2)*GETPIVOTDATA("Antal",'AED06'!$H$2,"Alder","80-84 år","Område",$A38,"År",G$2))+(GETPIVOTDATA("Antal",'AED021'!$G$2,"Alder","85-89 år","Område",$A38,"År",G$2)*GETPIVOTDATA("Antal",'AED06'!$H$2,"Alder","85-89 år","Område",$A38,"År",C$2))+GETPIVOTDATA("Antal",'AED06'!$H$2,"Alder","90 år og derover","Område",$A38,"År",G$2)*GETPIVOTDATA("Antal",'AED021'!$G$2,"Alder","90 år og derover","Område",$A38,"År",G$2)))/GETPIVOTDATA("Antal",'AED06'!$H$2,"Område",$A38,"År",G$2)</f>
        <v>4.7146095152603236</v>
      </c>
      <c r="H38" s="27">
        <f t="shared" si="2"/>
        <v>-0.46220016530831104</v>
      </c>
      <c r="I38" s="27">
        <f t="shared" si="3"/>
        <v>1</v>
      </c>
    </row>
    <row r="39" spans="1:9" x14ac:dyDescent="0.35">
      <c r="A39" s="7" t="s">
        <v>83</v>
      </c>
      <c r="B39" s="12">
        <f>((GETPIVOTDATA("Antal",'AED021'!$G$2,"Alder",$F$1,"Område",$A39,"År",B$2)*GETPIVOTDATA("Antal",'AED06'!$H$2,"Alder",$F$1,"Område",$A39,"År",B$2))+(GETPIVOTDATA("Antal",'AED021'!$G$2,"Alder",$G$1,"Område",$A39,"År",B$2)*GETPIVOTDATA("Antal",'AED06'!$H$2,"Alder",$G$1,"Område",$A39,"År",B$2))+(GETPIVOTDATA("Antal",'AED021'!$G$2,"Alder",$H$1,"Område",$A39,"År",B$2)*GETPIVOTDATA("Antal",'AED06'!$H$2,"Alder",$H$1,"Område",$A39,"År",B$2)))/GETPIVOTDATA("Antal",'AED06'!$H$2,"Område",$A39,"År",B$2)</f>
        <v>3.8164303245159528</v>
      </c>
      <c r="C39" s="12">
        <f>((GETPIVOTDATA("Antal",'AED021'!$G$2,"Alder",$F$1,"Område",$A39,"År",C$2)*GETPIVOTDATA("Antal",'AED06'!$H$2,"Alder",$F$1,"Område",$A39,"År",C$2))+(GETPIVOTDATA("Antal",'AED021'!$G$2,"Alder",$G$1,"Område",$A39,"År",C$2)*GETPIVOTDATA("Antal",'AED06'!$H$2,"Alder",$G$1,"Område",$A39,"År",C$2))+(GETPIVOTDATA("Antal",'AED021'!$G$2,"Alder",$H$1,"Område",$A39,"År",C$2)*GETPIVOTDATA("Antal",'AED06'!$H$2,"Alder",$H$1,"Område",$A39,"År",C$2)))/GETPIVOTDATA("Antal",'AED06'!$H$2,"Område",$A39,"År",C$2)</f>
        <v>2.7727024877882536</v>
      </c>
      <c r="D39" s="8">
        <f t="shared" si="0"/>
        <v>-0.27348274381508009</v>
      </c>
      <c r="E39">
        <f t="shared" si="1"/>
        <v>1</v>
      </c>
      <c r="F39" s="28">
        <f>+(((GETPIVOTDATA("Antal",'AED021'!$G$2,"Alder","80-84 år","Område",$A39,"År",F$2)*GETPIVOTDATA("Antal",'AED06'!$H$2,"Alder","80-84 år","Område",$A39,"År",F$2))+(GETPIVOTDATA("Antal",'AED021'!$G$2,"Alder","85-89 år","Område",$A39,"År",F$2)*GETPIVOTDATA("Antal",'AED06'!$H$2,"Alder","85-89 år","Område",$A39,"År",B$2))+GETPIVOTDATA("Antal",'AED06'!$H$2,"Alder","90 år og derover","Område",$A39,"År",F$2)*GETPIVOTDATA("Antal",'AED021'!$G$2,"Alder","90 år og derover","Område",$A39,"År",F$2)))/GETPIVOTDATA("Antal",'AED06'!$H$2,"Område",$A39,"År",F$2)</f>
        <v>3.8164303245159528</v>
      </c>
      <c r="G39" s="28">
        <f>+(((GETPIVOTDATA("Antal",'AED021'!$G$2,"Alder","80-84 år","Område",$A39,"År",G$2)*GETPIVOTDATA("Antal",'AED06'!$H$2,"Alder","80-84 år","Område",$A39,"År",G$2))+(GETPIVOTDATA("Antal",'AED021'!$G$2,"Alder","85-89 år","Område",$A39,"År",G$2)*GETPIVOTDATA("Antal",'AED06'!$H$2,"Alder","85-89 år","Område",$A39,"År",C$2))+GETPIVOTDATA("Antal",'AED06'!$H$2,"Alder","90 år og derover","Område",$A39,"År",G$2)*GETPIVOTDATA("Antal",'AED021'!$G$2,"Alder","90 år og derover","Område",$A39,"År",G$2)))/GETPIVOTDATA("Antal",'AED06'!$H$2,"Område",$A39,"År",G$2)</f>
        <v>2.7727024877882536</v>
      </c>
      <c r="H39" s="27">
        <f t="shared" si="2"/>
        <v>-0.37642979776033109</v>
      </c>
      <c r="I39" s="27">
        <f t="shared" si="3"/>
        <v>1</v>
      </c>
    </row>
    <row r="40" spans="1:9" x14ac:dyDescent="0.35">
      <c r="A40" s="7" t="s">
        <v>73</v>
      </c>
      <c r="B40" s="12">
        <f>((GETPIVOTDATA("Antal",'AED021'!$G$2,"Alder",$F$1,"Område",$A40,"År",B$2)*GETPIVOTDATA("Antal",'AED06'!$H$2,"Alder",$F$1,"Område",$A40,"År",B$2))+(GETPIVOTDATA("Antal",'AED021'!$G$2,"Alder",$G$1,"Område",$A40,"År",B$2)*GETPIVOTDATA("Antal",'AED06'!$H$2,"Alder",$G$1,"Område",$A40,"År",B$2))+(GETPIVOTDATA("Antal",'AED021'!$G$2,"Alder",$H$1,"Område",$A40,"År",B$2)*GETPIVOTDATA("Antal",'AED06'!$H$2,"Alder",$H$1,"Område",$A40,"År",B$2)))/GETPIVOTDATA("Antal",'AED06'!$H$2,"Område",$A40,"År",B$2)</f>
        <v>4.1618649517684885</v>
      </c>
      <c r="C40" s="12">
        <f>((GETPIVOTDATA("Antal",'AED021'!$G$2,"Alder",$F$1,"Område",$A40,"År",C$2)*GETPIVOTDATA("Antal",'AED06'!$H$2,"Alder",$F$1,"Område",$A40,"År",C$2))+(GETPIVOTDATA("Antal",'AED021'!$G$2,"Alder",$G$1,"Område",$A40,"År",C$2)*GETPIVOTDATA("Antal",'AED06'!$H$2,"Alder",$G$1,"Område",$A40,"År",C$2))+(GETPIVOTDATA("Antal",'AED021'!$G$2,"Alder",$H$1,"Område",$A40,"År",C$2)*GETPIVOTDATA("Antal",'AED06'!$H$2,"Alder",$H$1,"Område",$A40,"År",C$2)))/GETPIVOTDATA("Antal",'AED06'!$H$2,"Område",$A40,"År",C$2)</f>
        <v>4.9206458400776949</v>
      </c>
      <c r="D40" s="8">
        <f t="shared" si="0"/>
        <v>0.1823175180123949</v>
      </c>
      <c r="E40">
        <f t="shared" si="1"/>
        <v>0</v>
      </c>
      <c r="F40" s="28">
        <f>+(((GETPIVOTDATA("Antal",'AED021'!$G$2,"Alder","80-84 år","Område",$A40,"År",F$2)*GETPIVOTDATA("Antal",'AED06'!$H$2,"Alder","80-84 år","Område",$A40,"År",F$2))+(GETPIVOTDATA("Antal",'AED021'!$G$2,"Alder","85-89 år","Område",$A40,"År",F$2)*GETPIVOTDATA("Antal",'AED06'!$H$2,"Alder","85-89 år","Område",$A40,"År",B$2))+GETPIVOTDATA("Antal",'AED06'!$H$2,"Alder","90 år og derover","Område",$A40,"År",F$2)*GETPIVOTDATA("Antal",'AED021'!$G$2,"Alder","90 år og derover","Område",$A40,"År",F$2)))/GETPIVOTDATA("Antal",'AED06'!$H$2,"Område",$A40,"År",F$2)</f>
        <v>4.1618649517684885</v>
      </c>
      <c r="G40" s="28">
        <f>+(((GETPIVOTDATA("Antal",'AED021'!$G$2,"Alder","80-84 år","Område",$A40,"År",G$2)*GETPIVOTDATA("Antal",'AED06'!$H$2,"Alder","80-84 år","Område",$A40,"År",G$2))+(GETPIVOTDATA("Antal",'AED021'!$G$2,"Alder","85-89 år","Område",$A40,"År",G$2)*GETPIVOTDATA("Antal",'AED06'!$H$2,"Alder","85-89 år","Område",$A40,"År",C$2))+GETPIVOTDATA("Antal",'AED06'!$H$2,"Alder","90 år og derover","Område",$A40,"År",G$2)*GETPIVOTDATA("Antal",'AED021'!$G$2,"Alder","90 år og derover","Område",$A40,"År",G$2)))/GETPIVOTDATA("Antal",'AED06'!$H$2,"Område",$A40,"År",G$2)</f>
        <v>4.9206458400776949</v>
      </c>
      <c r="H40" s="27">
        <f t="shared" si="2"/>
        <v>0.15420351575175051</v>
      </c>
      <c r="I40" s="27">
        <f t="shared" si="3"/>
        <v>0</v>
      </c>
    </row>
    <row r="41" spans="1:9" x14ac:dyDescent="0.35">
      <c r="A41" s="7" t="s">
        <v>14</v>
      </c>
      <c r="B41" s="12">
        <f>((GETPIVOTDATA("Antal",'AED021'!$G$2,"Alder",$F$1,"Område",$A41,"År",B$2)*GETPIVOTDATA("Antal",'AED06'!$H$2,"Alder",$F$1,"Område",$A41,"År",B$2))+(GETPIVOTDATA("Antal",'AED021'!$G$2,"Alder",$G$1,"Område",$A41,"År",B$2)*GETPIVOTDATA("Antal",'AED06'!$H$2,"Alder",$G$1,"Område",$A41,"År",B$2))+(GETPIVOTDATA("Antal",'AED021'!$G$2,"Alder",$H$1,"Område",$A41,"År",B$2)*GETPIVOTDATA("Antal",'AED06'!$H$2,"Alder",$H$1,"Område",$A41,"År",B$2)))/GETPIVOTDATA("Antal",'AED06'!$H$2,"Område",$A41,"År",B$2)</f>
        <v>3.5098105931722809</v>
      </c>
      <c r="C41" s="12">
        <f>((GETPIVOTDATA("Antal",'AED021'!$G$2,"Alder",$F$1,"Område",$A41,"År",C$2)*GETPIVOTDATA("Antal",'AED06'!$H$2,"Alder",$F$1,"Område",$A41,"År",C$2))+(GETPIVOTDATA("Antal",'AED021'!$G$2,"Alder",$G$1,"Område",$A41,"År",C$2)*GETPIVOTDATA("Antal",'AED06'!$H$2,"Alder",$G$1,"Område",$A41,"År",C$2))+(GETPIVOTDATA("Antal",'AED021'!$G$2,"Alder",$H$1,"Område",$A41,"År",C$2)*GETPIVOTDATA("Antal",'AED06'!$H$2,"Alder",$H$1,"Område",$A41,"År",C$2)))/GETPIVOTDATA("Antal",'AED06'!$H$2,"Område",$A41,"År",C$2)</f>
        <v>4.1247142523909499</v>
      </c>
      <c r="D41" s="8">
        <f t="shared" si="0"/>
        <v>0.17519568161736587</v>
      </c>
      <c r="E41">
        <f t="shared" si="1"/>
        <v>0</v>
      </c>
      <c r="F41" s="28">
        <f>+(((GETPIVOTDATA("Antal",'AED021'!$G$2,"Alder","80-84 år","Område",$A41,"År",F$2)*GETPIVOTDATA("Antal",'AED06'!$H$2,"Alder","80-84 år","Område",$A41,"År",F$2))+(GETPIVOTDATA("Antal",'AED021'!$G$2,"Alder","85-89 år","Område",$A41,"År",F$2)*GETPIVOTDATA("Antal",'AED06'!$H$2,"Alder","85-89 år","Område",$A41,"År",B$2))+GETPIVOTDATA("Antal",'AED06'!$H$2,"Alder","90 år og derover","Område",$A41,"År",F$2)*GETPIVOTDATA("Antal",'AED021'!$G$2,"Alder","90 år og derover","Område",$A41,"År",F$2)))/GETPIVOTDATA("Antal",'AED06'!$H$2,"Område",$A41,"År",F$2)</f>
        <v>3.5098105931722809</v>
      </c>
      <c r="G41" s="28">
        <f>+(((GETPIVOTDATA("Antal",'AED021'!$G$2,"Alder","80-84 år","Område",$A41,"År",G$2)*GETPIVOTDATA("Antal",'AED06'!$H$2,"Alder","80-84 år","Område",$A41,"År",G$2))+(GETPIVOTDATA("Antal",'AED021'!$G$2,"Alder","85-89 år","Område",$A41,"År",G$2)*GETPIVOTDATA("Antal",'AED06'!$H$2,"Alder","85-89 år","Område",$A41,"År",C$2))+GETPIVOTDATA("Antal",'AED06'!$H$2,"Alder","90 år og derover","Område",$A41,"År",G$2)*GETPIVOTDATA("Antal",'AED021'!$G$2,"Alder","90 år og derover","Område",$A41,"År",G$2)))/GETPIVOTDATA("Antal",'AED06'!$H$2,"Område",$A41,"År",G$2)</f>
        <v>4.1247142523909499</v>
      </c>
      <c r="H41" s="27">
        <f t="shared" si="2"/>
        <v>0.14907788069494299</v>
      </c>
      <c r="I41" s="27">
        <f t="shared" si="3"/>
        <v>0</v>
      </c>
    </row>
    <row r="42" spans="1:9" x14ac:dyDescent="0.35">
      <c r="A42" s="7" t="s">
        <v>15</v>
      </c>
      <c r="B42" s="12">
        <f>((GETPIVOTDATA("Antal",'AED021'!$G$2,"Alder",$F$1,"Område",$A42,"År",B$2)*GETPIVOTDATA("Antal",'AED06'!$H$2,"Alder",$F$1,"Område",$A42,"År",B$2))+(GETPIVOTDATA("Antal",'AED021'!$G$2,"Alder",$G$1,"Område",$A42,"År",B$2)*GETPIVOTDATA("Antal",'AED06'!$H$2,"Alder",$G$1,"Område",$A42,"År",B$2))+(GETPIVOTDATA("Antal",'AED021'!$G$2,"Alder",$H$1,"Område",$A42,"År",B$2)*GETPIVOTDATA("Antal",'AED06'!$H$2,"Alder",$H$1,"Område",$A42,"År",B$2)))/GETPIVOTDATA("Antal",'AED06'!$H$2,"Område",$A42,"År",B$2)</f>
        <v>4.3111948331539294</v>
      </c>
      <c r="C42" s="12">
        <f>((GETPIVOTDATA("Antal",'AED021'!$G$2,"Alder",$F$1,"Område",$A42,"År",C$2)*GETPIVOTDATA("Antal",'AED06'!$H$2,"Alder",$F$1,"Område",$A42,"År",C$2))+(GETPIVOTDATA("Antal",'AED021'!$G$2,"Alder",$G$1,"Område",$A42,"År",C$2)*GETPIVOTDATA("Antal",'AED06'!$H$2,"Alder",$G$1,"Område",$A42,"År",C$2))+(GETPIVOTDATA("Antal",'AED021'!$G$2,"Alder",$H$1,"Område",$A42,"År",C$2)*GETPIVOTDATA("Antal",'AED06'!$H$2,"Alder",$H$1,"Område",$A42,"År",C$2)))/GETPIVOTDATA("Antal",'AED06'!$H$2,"Område",$A42,"År",C$2)</f>
        <v>3.9533114500868889</v>
      </c>
      <c r="D42" s="8">
        <f t="shared" si="0"/>
        <v>-8.3012574684597287E-2</v>
      </c>
      <c r="E42">
        <f t="shared" si="1"/>
        <v>0</v>
      </c>
      <c r="F42" s="28">
        <f>+(((GETPIVOTDATA("Antal",'AED021'!$G$2,"Alder","80-84 år","Område",$A42,"År",F$2)*GETPIVOTDATA("Antal",'AED06'!$H$2,"Alder","80-84 år","Område",$A42,"År",F$2))+(GETPIVOTDATA("Antal",'AED021'!$G$2,"Alder","85-89 år","Område",$A42,"År",F$2)*GETPIVOTDATA("Antal",'AED06'!$H$2,"Alder","85-89 år","Område",$A42,"År",B$2))+GETPIVOTDATA("Antal",'AED06'!$H$2,"Alder","90 år og derover","Område",$A42,"År",F$2)*GETPIVOTDATA("Antal",'AED021'!$G$2,"Alder","90 år og derover","Område",$A42,"År",F$2)))/GETPIVOTDATA("Antal",'AED06'!$H$2,"Område",$A42,"År",F$2)</f>
        <v>4.3111948331539294</v>
      </c>
      <c r="G42" s="28">
        <f>+(((GETPIVOTDATA("Antal",'AED021'!$G$2,"Alder","80-84 år","Område",$A42,"År",G$2)*GETPIVOTDATA("Antal",'AED06'!$H$2,"Alder","80-84 år","Område",$A42,"År",G$2))+(GETPIVOTDATA("Antal",'AED021'!$G$2,"Alder","85-89 år","Område",$A42,"År",G$2)*GETPIVOTDATA("Antal",'AED06'!$H$2,"Alder","85-89 år","Område",$A42,"År",C$2))+GETPIVOTDATA("Antal",'AED06'!$H$2,"Alder","90 år og derover","Område",$A42,"År",G$2)*GETPIVOTDATA("Antal",'AED021'!$G$2,"Alder","90 år og derover","Område",$A42,"År",G$2)))/GETPIVOTDATA("Antal",'AED06'!$H$2,"Område",$A42,"År",G$2)</f>
        <v>3.9533114500868889</v>
      </c>
      <c r="H42" s="27">
        <f t="shared" si="2"/>
        <v>-9.0527495135546338E-2</v>
      </c>
      <c r="I42" s="27">
        <f t="shared" si="3"/>
        <v>0</v>
      </c>
    </row>
    <row r="43" spans="1:9" x14ac:dyDescent="0.35">
      <c r="A43" s="7" t="s">
        <v>29</v>
      </c>
      <c r="B43" s="12">
        <f>((GETPIVOTDATA("Antal",'AED021'!$G$2,"Alder",$F$1,"Område",$A43,"År",B$2)*GETPIVOTDATA("Antal",'AED06'!$H$2,"Alder",$F$1,"Område",$A43,"År",B$2))+(GETPIVOTDATA("Antal",'AED021'!$G$2,"Alder",$G$1,"Område",$A43,"År",B$2)*GETPIVOTDATA("Antal",'AED06'!$H$2,"Alder",$G$1,"Område",$A43,"År",B$2))+(GETPIVOTDATA("Antal",'AED021'!$G$2,"Alder",$H$1,"Område",$A43,"År",B$2)*GETPIVOTDATA("Antal",'AED06'!$H$2,"Alder",$H$1,"Område",$A43,"År",B$2)))/GETPIVOTDATA("Antal",'AED06'!$H$2,"Område",$A43,"År",B$2)</f>
        <v>3.8091827074787004</v>
      </c>
      <c r="C43" s="12">
        <f>((GETPIVOTDATA("Antal",'AED021'!$G$2,"Alder",$F$1,"Område",$A43,"År",C$2)*GETPIVOTDATA("Antal",'AED06'!$H$2,"Alder",$F$1,"Område",$A43,"År",C$2))+(GETPIVOTDATA("Antal",'AED021'!$G$2,"Alder",$G$1,"Område",$A43,"År",C$2)*GETPIVOTDATA("Antal",'AED06'!$H$2,"Alder",$G$1,"Område",$A43,"År",C$2))+(GETPIVOTDATA("Antal",'AED021'!$G$2,"Alder",$H$1,"Område",$A43,"År",C$2)*GETPIVOTDATA("Antal",'AED06'!$H$2,"Alder",$H$1,"Område",$A43,"År",C$2)))/GETPIVOTDATA("Antal",'AED06'!$H$2,"Område",$A43,"År",C$2)</f>
        <v>3.1149903117843931</v>
      </c>
      <c r="D43" s="8">
        <f t="shared" si="0"/>
        <v>-0.18224182167250083</v>
      </c>
      <c r="E43">
        <f t="shared" si="1"/>
        <v>0</v>
      </c>
      <c r="F43" s="28">
        <f>+(((GETPIVOTDATA("Antal",'AED021'!$G$2,"Alder","80-84 år","Område",$A43,"År",F$2)*GETPIVOTDATA("Antal",'AED06'!$H$2,"Alder","80-84 år","Område",$A43,"År",F$2))+(GETPIVOTDATA("Antal",'AED021'!$G$2,"Alder","85-89 år","Område",$A43,"År",F$2)*GETPIVOTDATA("Antal",'AED06'!$H$2,"Alder","85-89 år","Område",$A43,"År",B$2))+GETPIVOTDATA("Antal",'AED06'!$H$2,"Alder","90 år og derover","Område",$A43,"År",F$2)*GETPIVOTDATA("Antal",'AED021'!$G$2,"Alder","90 år og derover","Område",$A43,"År",F$2)))/GETPIVOTDATA("Antal",'AED06'!$H$2,"Område",$A43,"År",F$2)</f>
        <v>3.8091827074787004</v>
      </c>
      <c r="G43" s="28">
        <f>+(((GETPIVOTDATA("Antal",'AED021'!$G$2,"Alder","80-84 år","Område",$A43,"År",G$2)*GETPIVOTDATA("Antal",'AED06'!$H$2,"Alder","80-84 år","Område",$A43,"År",G$2))+(GETPIVOTDATA("Antal",'AED021'!$G$2,"Alder","85-89 år","Område",$A43,"År",G$2)*GETPIVOTDATA("Antal",'AED06'!$H$2,"Alder","85-89 år","Område",$A43,"År",C$2))+GETPIVOTDATA("Antal",'AED06'!$H$2,"Alder","90 år og derover","Område",$A43,"År",G$2)*GETPIVOTDATA("Antal",'AED021'!$G$2,"Alder","90 år og derover","Område",$A43,"År",G$2)))/GETPIVOTDATA("Antal",'AED06'!$H$2,"Område",$A43,"År",G$2)</f>
        <v>3.1149903117843931</v>
      </c>
      <c r="H43" s="27">
        <f t="shared" si="2"/>
        <v>-0.22285539478825717</v>
      </c>
      <c r="I43" s="27">
        <f t="shared" si="3"/>
        <v>1</v>
      </c>
    </row>
    <row r="44" spans="1:9" x14ac:dyDescent="0.35">
      <c r="A44" s="7" t="s">
        <v>84</v>
      </c>
      <c r="B44" s="12">
        <f>((GETPIVOTDATA("Antal",'AED021'!$G$2,"Alder",$F$1,"Område",$A44,"År",B$2)*GETPIVOTDATA("Antal",'AED06'!$H$2,"Alder",$F$1,"Område",$A44,"År",B$2))+(GETPIVOTDATA("Antal",'AED021'!$G$2,"Alder",$G$1,"Område",$A44,"År",B$2)*GETPIVOTDATA("Antal",'AED06'!$H$2,"Alder",$G$1,"Område",$A44,"År",B$2))+(GETPIVOTDATA("Antal",'AED021'!$G$2,"Alder",$H$1,"Område",$A44,"År",B$2)*GETPIVOTDATA("Antal",'AED06'!$H$2,"Alder",$H$1,"Område",$A44,"År",B$2)))/GETPIVOTDATA("Antal",'AED06'!$H$2,"Område",$A44,"År",B$2)</f>
        <v>2.9820512820512821</v>
      </c>
      <c r="C44" s="12">
        <f>((GETPIVOTDATA("Antal",'AED021'!$G$2,"Alder",$F$1,"Område",$A44,"År",C$2)*GETPIVOTDATA("Antal",'AED06'!$H$2,"Alder",$F$1,"Område",$A44,"År",C$2))+(GETPIVOTDATA("Antal",'AED021'!$G$2,"Alder",$G$1,"Område",$A44,"År",C$2)*GETPIVOTDATA("Antal",'AED06'!$H$2,"Alder",$G$1,"Område",$A44,"År",C$2))+(GETPIVOTDATA("Antal",'AED021'!$G$2,"Alder",$H$1,"Område",$A44,"År",C$2)*GETPIVOTDATA("Antal",'AED06'!$H$2,"Alder",$H$1,"Område",$A44,"År",C$2)))/GETPIVOTDATA("Antal",'AED06'!$H$2,"Område",$A44,"År",C$2)</f>
        <v>3.9372840498192043</v>
      </c>
      <c r="D44" s="8">
        <f t="shared" si="0"/>
        <v>0.32032741137531356</v>
      </c>
      <c r="E44">
        <f t="shared" si="1"/>
        <v>0</v>
      </c>
      <c r="F44" s="28">
        <f>+(((GETPIVOTDATA("Antal",'AED021'!$G$2,"Alder","80-84 år","Område",$A44,"År",F$2)*GETPIVOTDATA("Antal",'AED06'!$H$2,"Alder","80-84 år","Område",$A44,"År",F$2))+(GETPIVOTDATA("Antal",'AED021'!$G$2,"Alder","85-89 år","Område",$A44,"År",F$2)*GETPIVOTDATA("Antal",'AED06'!$H$2,"Alder","85-89 år","Område",$A44,"År",B$2))+GETPIVOTDATA("Antal",'AED06'!$H$2,"Alder","90 år og derover","Område",$A44,"År",F$2)*GETPIVOTDATA("Antal",'AED021'!$G$2,"Alder","90 år og derover","Område",$A44,"År",F$2)))/GETPIVOTDATA("Antal",'AED06'!$H$2,"Område",$A44,"År",F$2)</f>
        <v>2.9820512820512821</v>
      </c>
      <c r="G44" s="28">
        <f>+(((GETPIVOTDATA("Antal",'AED021'!$G$2,"Alder","80-84 år","Område",$A44,"År",G$2)*GETPIVOTDATA("Antal",'AED06'!$H$2,"Alder","80-84 år","Område",$A44,"År",G$2))+(GETPIVOTDATA("Antal",'AED021'!$G$2,"Alder","85-89 år","Område",$A44,"År",G$2)*GETPIVOTDATA("Antal",'AED06'!$H$2,"Alder","85-89 år","Område",$A44,"År",C$2))+GETPIVOTDATA("Antal",'AED06'!$H$2,"Alder","90 år og derover","Område",$A44,"År",G$2)*GETPIVOTDATA("Antal",'AED021'!$G$2,"Alder","90 år og derover","Område",$A44,"År",G$2)))/GETPIVOTDATA("Antal",'AED06'!$H$2,"Område",$A44,"År",G$2)</f>
        <v>3.9372840498192043</v>
      </c>
      <c r="H44" s="27">
        <f t="shared" si="2"/>
        <v>0.24261210410048659</v>
      </c>
      <c r="I44" s="27">
        <f t="shared" si="3"/>
        <v>0</v>
      </c>
    </row>
    <row r="45" spans="1:9" x14ac:dyDescent="0.35">
      <c r="A45" s="7" t="s">
        <v>16</v>
      </c>
      <c r="B45" s="12">
        <f>((GETPIVOTDATA("Antal",'AED021'!$G$2,"Alder",$F$1,"Område",$A45,"År",B$2)*GETPIVOTDATA("Antal",'AED06'!$H$2,"Alder",$F$1,"Område",$A45,"År",B$2))+(GETPIVOTDATA("Antal",'AED021'!$G$2,"Alder",$G$1,"Område",$A45,"År",B$2)*GETPIVOTDATA("Antal",'AED06'!$H$2,"Alder",$G$1,"Område",$A45,"År",B$2))+(GETPIVOTDATA("Antal",'AED021'!$G$2,"Alder",$H$1,"Område",$A45,"År",B$2)*GETPIVOTDATA("Antal",'AED06'!$H$2,"Alder",$H$1,"Område",$A45,"År",B$2)))/GETPIVOTDATA("Antal",'AED06'!$H$2,"Område",$A45,"År",B$2)</f>
        <v>4.0649779735682818</v>
      </c>
      <c r="C45" s="12">
        <f>((GETPIVOTDATA("Antal",'AED021'!$G$2,"Alder",$F$1,"Område",$A45,"År",C$2)*GETPIVOTDATA("Antal",'AED06'!$H$2,"Alder",$F$1,"Område",$A45,"År",C$2))+(GETPIVOTDATA("Antal",'AED021'!$G$2,"Alder",$G$1,"Område",$A45,"År",C$2)*GETPIVOTDATA("Antal",'AED06'!$H$2,"Alder",$G$1,"Område",$A45,"År",C$2))+(GETPIVOTDATA("Antal",'AED021'!$G$2,"Alder",$H$1,"Område",$A45,"År",C$2)*GETPIVOTDATA("Antal",'AED06'!$H$2,"Alder",$H$1,"Område",$A45,"År",C$2)))/GETPIVOTDATA("Antal",'AED06'!$H$2,"Område",$A45,"År",C$2)</f>
        <v>3.2513969425408544</v>
      </c>
      <c r="D45" s="8">
        <f t="shared" si="0"/>
        <v>-0.20014401955375349</v>
      </c>
      <c r="E45">
        <f t="shared" si="1"/>
        <v>1</v>
      </c>
      <c r="F45" s="28">
        <f>+(((GETPIVOTDATA("Antal",'AED021'!$G$2,"Alder","80-84 år","Område",$A45,"År",F$2)*GETPIVOTDATA("Antal",'AED06'!$H$2,"Alder","80-84 år","Område",$A45,"År",F$2))+(GETPIVOTDATA("Antal",'AED021'!$G$2,"Alder","85-89 år","Område",$A45,"År",F$2)*GETPIVOTDATA("Antal",'AED06'!$H$2,"Alder","85-89 år","Område",$A45,"År",B$2))+GETPIVOTDATA("Antal",'AED06'!$H$2,"Alder","90 år og derover","Område",$A45,"År",F$2)*GETPIVOTDATA("Antal",'AED021'!$G$2,"Alder","90 år og derover","Område",$A45,"År",F$2)))/GETPIVOTDATA("Antal",'AED06'!$H$2,"Område",$A45,"År",F$2)</f>
        <v>4.0649779735682818</v>
      </c>
      <c r="G45" s="28">
        <f>+(((GETPIVOTDATA("Antal",'AED021'!$G$2,"Alder","80-84 år","Område",$A45,"År",G$2)*GETPIVOTDATA("Antal",'AED06'!$H$2,"Alder","80-84 år","Område",$A45,"År",G$2))+(GETPIVOTDATA("Antal",'AED021'!$G$2,"Alder","85-89 år","Område",$A45,"År",G$2)*GETPIVOTDATA("Antal",'AED06'!$H$2,"Alder","85-89 år","Område",$A45,"År",C$2))+GETPIVOTDATA("Antal",'AED06'!$H$2,"Alder","90 år og derover","Område",$A45,"År",G$2)*GETPIVOTDATA("Antal",'AED021'!$G$2,"Alder","90 år og derover","Område",$A45,"År",G$2)))/GETPIVOTDATA("Antal",'AED06'!$H$2,"Område",$A45,"År",G$2)</f>
        <v>3.2513969425408544</v>
      </c>
      <c r="H45" s="27">
        <f t="shared" si="2"/>
        <v>-0.25022507107103381</v>
      </c>
      <c r="I45" s="27">
        <f t="shared" si="3"/>
        <v>1</v>
      </c>
    </row>
    <row r="46" spans="1:9" x14ac:dyDescent="0.35">
      <c r="A46" s="7" t="s">
        <v>93</v>
      </c>
      <c r="B46" s="12" t="e">
        <f>((GETPIVOTDATA("Antal",'AED021'!$G$2,"Alder",$F$1,"Område",$A46,"År",B$2)*GETPIVOTDATA("Antal",'AED06'!$H$2,"Alder",$F$1,"Område",$A46,"År",B$2))+(GETPIVOTDATA("Antal",'AED021'!$G$2,"Alder",$G$1,"Område",$A46,"År",B$2)*GETPIVOTDATA("Antal",'AED06'!$H$2,"Alder",$G$1,"Område",$A46,"År",B$2))+(GETPIVOTDATA("Antal",'AED021'!$G$2,"Alder",$H$1,"Område",$A46,"År",B$2)*GETPIVOTDATA("Antal",'AED06'!$H$2,"Alder",$H$1,"Område",$A46,"År",B$2)))/GETPIVOTDATA("Antal",'AED06'!$H$2,"Område",$A46,"År",B$2)</f>
        <v>#DIV/0!</v>
      </c>
      <c r="C46" s="12">
        <f>((GETPIVOTDATA("Antal",'AED021'!$G$2,"Alder",$F$1,"Område",$A46,"År",C$2)*GETPIVOTDATA("Antal",'AED06'!$H$2,"Alder",$F$1,"Område",$A46,"År",C$2))+(GETPIVOTDATA("Antal",'AED021'!$G$2,"Alder",$G$1,"Område",$A46,"År",C$2)*GETPIVOTDATA("Antal",'AED06'!$H$2,"Alder",$G$1,"Område",$A46,"År",C$2))+(GETPIVOTDATA("Antal",'AED021'!$G$2,"Alder",$H$1,"Område",$A46,"År",C$2)*GETPIVOTDATA("Antal",'AED06'!$H$2,"Alder",$H$1,"Område",$A46,"År",C$2)))/GETPIVOTDATA("Antal",'AED06'!$H$2,"Område",$A46,"År",C$2)</f>
        <v>3.6099259259259262</v>
      </c>
      <c r="D46" s="8" t="e">
        <f t="shared" si="0"/>
        <v>#DIV/0!</v>
      </c>
      <c r="E46" t="e">
        <f t="shared" si="1"/>
        <v>#DIV/0!</v>
      </c>
      <c r="F46" s="28" t="e">
        <f>+(((GETPIVOTDATA("Antal",'AED021'!$G$2,"Alder","80-84 år","Område",$A46,"År",F$2)*GETPIVOTDATA("Antal",'AED06'!$H$2,"Alder","80-84 år","Område",$A46,"År",F$2))+(GETPIVOTDATA("Antal",'AED021'!$G$2,"Alder","85-89 år","Område",$A46,"År",F$2)*GETPIVOTDATA("Antal",'AED06'!$H$2,"Alder","85-89 år","Område",$A46,"År",B$2))+GETPIVOTDATA("Antal",'AED06'!$H$2,"Alder","90 år og derover","Område",$A46,"År",F$2)*GETPIVOTDATA("Antal",'AED021'!$G$2,"Alder","90 år og derover","Område",$A46,"År",F$2)))/GETPIVOTDATA("Antal",'AED06'!$H$2,"Område",$A46,"År",F$2)</f>
        <v>#DIV/0!</v>
      </c>
      <c r="G46" s="28">
        <f>+(((GETPIVOTDATA("Antal",'AED021'!$G$2,"Alder","80-84 år","Område",$A46,"År",G$2)*GETPIVOTDATA("Antal",'AED06'!$H$2,"Alder","80-84 år","Område",$A46,"År",G$2))+(GETPIVOTDATA("Antal",'AED021'!$G$2,"Alder","85-89 år","Område",$A46,"År",G$2)*GETPIVOTDATA("Antal",'AED06'!$H$2,"Alder","85-89 år","Område",$A46,"År",C$2))+GETPIVOTDATA("Antal",'AED06'!$H$2,"Alder","90 år og derover","Område",$A46,"År",G$2)*GETPIVOTDATA("Antal",'AED021'!$G$2,"Alder","90 år og derover","Område",$A46,"År",G$2)))/GETPIVOTDATA("Antal",'AED06'!$H$2,"Område",$A46,"År",G$2)</f>
        <v>3.6099259259259262</v>
      </c>
      <c r="H46" s="27" t="e">
        <f t="shared" si="2"/>
        <v>#DIV/0!</v>
      </c>
      <c r="I46" s="27" t="e">
        <f t="shared" si="3"/>
        <v>#DIV/0!</v>
      </c>
    </row>
    <row r="47" spans="1:9" x14ac:dyDescent="0.35">
      <c r="A47" s="7" t="s">
        <v>40</v>
      </c>
      <c r="B47" s="12">
        <f>((GETPIVOTDATA("Antal",'AED021'!$G$2,"Alder",$F$1,"Område",$A47,"År",B$2)*GETPIVOTDATA("Antal",'AED06'!$H$2,"Alder",$F$1,"Område",$A47,"År",B$2))+(GETPIVOTDATA("Antal",'AED021'!$G$2,"Alder",$G$1,"Område",$A47,"År",B$2)*GETPIVOTDATA("Antal",'AED06'!$H$2,"Alder",$G$1,"Område",$A47,"År",B$2))+(GETPIVOTDATA("Antal",'AED021'!$G$2,"Alder",$H$1,"Område",$A47,"År",B$2)*GETPIVOTDATA("Antal",'AED06'!$H$2,"Alder",$H$1,"Område",$A47,"År",B$2)))/GETPIVOTDATA("Antal",'AED06'!$H$2,"Område",$A47,"År",B$2)</f>
        <v>3.3192638802245789</v>
      </c>
      <c r="C47" s="12">
        <f>((GETPIVOTDATA("Antal",'AED021'!$G$2,"Alder",$F$1,"Område",$A47,"År",C$2)*GETPIVOTDATA("Antal",'AED06'!$H$2,"Alder",$F$1,"Område",$A47,"År",C$2))+(GETPIVOTDATA("Antal",'AED021'!$G$2,"Alder",$G$1,"Område",$A47,"År",C$2)*GETPIVOTDATA("Antal",'AED06'!$H$2,"Alder",$G$1,"Område",$A47,"År",C$2))+(GETPIVOTDATA("Antal",'AED021'!$G$2,"Alder",$H$1,"Område",$A47,"År",C$2)*GETPIVOTDATA("Antal",'AED06'!$H$2,"Alder",$H$1,"Område",$A47,"År",C$2)))/GETPIVOTDATA("Antal",'AED06'!$H$2,"Område",$A47,"År",C$2)</f>
        <v>3.0550213024954349</v>
      </c>
      <c r="D47" s="8">
        <f t="shared" si="0"/>
        <v>-7.960878895572035E-2</v>
      </c>
      <c r="E47">
        <f t="shared" si="1"/>
        <v>0</v>
      </c>
      <c r="F47" s="28">
        <f>+(((GETPIVOTDATA("Antal",'AED021'!$G$2,"Alder","80-84 år","Område",$A47,"År",F$2)*GETPIVOTDATA("Antal",'AED06'!$H$2,"Alder","80-84 år","Område",$A47,"År",F$2))+(GETPIVOTDATA("Antal",'AED021'!$G$2,"Alder","85-89 år","Område",$A47,"År",F$2)*GETPIVOTDATA("Antal",'AED06'!$H$2,"Alder","85-89 år","Område",$A47,"År",B$2))+GETPIVOTDATA("Antal",'AED06'!$H$2,"Alder","90 år og derover","Område",$A47,"År",F$2)*GETPIVOTDATA("Antal",'AED021'!$G$2,"Alder","90 år og derover","Område",$A47,"År",F$2)))/GETPIVOTDATA("Antal",'AED06'!$H$2,"Område",$A47,"År",F$2)</f>
        <v>3.3192638802245789</v>
      </c>
      <c r="G47" s="28">
        <f>+(((GETPIVOTDATA("Antal",'AED021'!$G$2,"Alder","80-84 år","Område",$A47,"År",G$2)*GETPIVOTDATA("Antal",'AED06'!$H$2,"Alder","80-84 år","Område",$A47,"År",G$2))+(GETPIVOTDATA("Antal",'AED021'!$G$2,"Alder","85-89 år","Område",$A47,"År",G$2)*GETPIVOTDATA("Antal",'AED06'!$H$2,"Alder","85-89 år","Område",$A47,"År",C$2))+GETPIVOTDATA("Antal",'AED06'!$H$2,"Alder","90 år og derover","Område",$A47,"År",G$2)*GETPIVOTDATA("Antal",'AED021'!$G$2,"Alder","90 år og derover","Område",$A47,"År",G$2)))/GETPIVOTDATA("Antal",'AED06'!$H$2,"Område",$A47,"År",G$2)</f>
        <v>3.0550213024954349</v>
      </c>
      <c r="H47" s="27">
        <f t="shared" si="2"/>
        <v>-8.6494512333941023E-2</v>
      </c>
      <c r="I47" s="27">
        <f t="shared" si="3"/>
        <v>0</v>
      </c>
    </row>
    <row r="48" spans="1:9" x14ac:dyDescent="0.35">
      <c r="A48" s="7" t="s">
        <v>51</v>
      </c>
      <c r="B48" s="12">
        <f>((GETPIVOTDATA("Antal",'AED021'!$G$2,"Alder",$F$1,"Område",$A48,"År",B$2)*GETPIVOTDATA("Antal",'AED06'!$H$2,"Alder",$F$1,"Område",$A48,"År",B$2))+(GETPIVOTDATA("Antal",'AED021'!$G$2,"Alder",$G$1,"Område",$A48,"År",B$2)*GETPIVOTDATA("Antal",'AED06'!$H$2,"Alder",$G$1,"Område",$A48,"År",B$2))+(GETPIVOTDATA("Antal",'AED021'!$G$2,"Alder",$H$1,"Område",$A48,"År",B$2)*GETPIVOTDATA("Antal",'AED06'!$H$2,"Alder",$H$1,"Område",$A48,"År",B$2)))/GETPIVOTDATA("Antal",'AED06'!$H$2,"Område",$A48,"År",B$2)</f>
        <v>3.6885762385762386</v>
      </c>
      <c r="C48" s="12">
        <f>((GETPIVOTDATA("Antal",'AED021'!$G$2,"Alder",$F$1,"Område",$A48,"År",C$2)*GETPIVOTDATA("Antal",'AED06'!$H$2,"Alder",$F$1,"Område",$A48,"År",C$2))+(GETPIVOTDATA("Antal",'AED021'!$G$2,"Alder",$G$1,"Område",$A48,"År",C$2)*GETPIVOTDATA("Antal",'AED06'!$H$2,"Alder",$G$1,"Område",$A48,"År",C$2))+(GETPIVOTDATA("Antal",'AED021'!$G$2,"Alder",$H$1,"Område",$A48,"År",C$2)*GETPIVOTDATA("Antal",'AED06'!$H$2,"Alder",$H$1,"Område",$A48,"År",C$2)))/GETPIVOTDATA("Antal",'AED06'!$H$2,"Område",$A48,"År",C$2)</f>
        <v>2.5767826301505052</v>
      </c>
      <c r="D48" s="8">
        <f t="shared" si="0"/>
        <v>-0.30141537995019912</v>
      </c>
      <c r="E48">
        <f t="shared" si="1"/>
        <v>1</v>
      </c>
      <c r="F48" s="28">
        <f>+(((GETPIVOTDATA("Antal",'AED021'!$G$2,"Alder","80-84 år","Område",$A48,"År",F$2)*GETPIVOTDATA("Antal",'AED06'!$H$2,"Alder","80-84 år","Område",$A48,"År",F$2))+(GETPIVOTDATA("Antal",'AED021'!$G$2,"Alder","85-89 år","Område",$A48,"År",F$2)*GETPIVOTDATA("Antal",'AED06'!$H$2,"Alder","85-89 år","Område",$A48,"År",B$2))+GETPIVOTDATA("Antal",'AED06'!$H$2,"Alder","90 år og derover","Område",$A48,"År",F$2)*GETPIVOTDATA("Antal",'AED021'!$G$2,"Alder","90 år og derover","Område",$A48,"År",F$2)))/GETPIVOTDATA("Antal",'AED06'!$H$2,"Område",$A48,"År",F$2)</f>
        <v>3.6885762385762386</v>
      </c>
      <c r="G48" s="28">
        <f>+(((GETPIVOTDATA("Antal",'AED021'!$G$2,"Alder","80-84 år","Område",$A48,"År",G$2)*GETPIVOTDATA("Antal",'AED06'!$H$2,"Alder","80-84 år","Område",$A48,"År",G$2))+(GETPIVOTDATA("Antal",'AED021'!$G$2,"Alder","85-89 år","Område",$A48,"År",G$2)*GETPIVOTDATA("Antal",'AED06'!$H$2,"Alder","85-89 år","Område",$A48,"År",C$2))+GETPIVOTDATA("Antal",'AED06'!$H$2,"Alder","90 år og derover","Område",$A48,"År",G$2)*GETPIVOTDATA("Antal",'AED021'!$G$2,"Alder","90 år og derover","Område",$A48,"År",G$2)))/GETPIVOTDATA("Antal",'AED06'!$H$2,"Område",$A48,"År",G$2)</f>
        <v>2.5767826301505052</v>
      </c>
      <c r="H48" s="27">
        <f t="shared" si="2"/>
        <v>-0.43146581144129936</v>
      </c>
      <c r="I48" s="27">
        <f t="shared" si="3"/>
        <v>1</v>
      </c>
    </row>
    <row r="49" spans="1:9" x14ac:dyDescent="0.35">
      <c r="A49" s="7" t="s">
        <v>64</v>
      </c>
      <c r="B49" s="12">
        <f>((GETPIVOTDATA("Antal",'AED021'!$G$2,"Alder",$F$1,"Område",$A49,"År",B$2)*GETPIVOTDATA("Antal",'AED06'!$H$2,"Alder",$F$1,"Område",$A49,"År",B$2))+(GETPIVOTDATA("Antal",'AED021'!$G$2,"Alder",$G$1,"Område",$A49,"År",B$2)*GETPIVOTDATA("Antal",'AED06'!$H$2,"Alder",$G$1,"Område",$A49,"År",B$2))+(GETPIVOTDATA("Antal",'AED021'!$G$2,"Alder",$H$1,"Område",$A49,"År",B$2)*GETPIVOTDATA("Antal",'AED06'!$H$2,"Alder",$H$1,"Område",$A49,"År",B$2)))/GETPIVOTDATA("Antal",'AED06'!$H$2,"Område",$A49,"År",B$2)</f>
        <v>3.5943004071137779</v>
      </c>
      <c r="C49" s="12">
        <f>((GETPIVOTDATA("Antal",'AED021'!$G$2,"Alder",$F$1,"Område",$A49,"År",C$2)*GETPIVOTDATA("Antal",'AED06'!$H$2,"Alder",$F$1,"Område",$A49,"År",C$2))+(GETPIVOTDATA("Antal",'AED021'!$G$2,"Alder",$G$1,"Område",$A49,"År",C$2)*GETPIVOTDATA("Antal",'AED06'!$H$2,"Alder",$G$1,"Område",$A49,"År",C$2))+(GETPIVOTDATA("Antal",'AED021'!$G$2,"Alder",$H$1,"Område",$A49,"År",C$2)*GETPIVOTDATA("Antal",'AED06'!$H$2,"Alder",$H$1,"Område",$A49,"År",C$2)))/GETPIVOTDATA("Antal",'AED06'!$H$2,"Område",$A49,"År",C$2)</f>
        <v>2.9679853418839008</v>
      </c>
      <c r="D49" s="8">
        <f t="shared" si="0"/>
        <v>-0.17425228675663418</v>
      </c>
      <c r="E49">
        <f t="shared" si="1"/>
        <v>0</v>
      </c>
      <c r="F49" s="28">
        <f>+(((GETPIVOTDATA("Antal",'AED021'!$G$2,"Alder","80-84 år","Område",$A49,"År",F$2)*GETPIVOTDATA("Antal",'AED06'!$H$2,"Alder","80-84 år","Område",$A49,"År",F$2))+(GETPIVOTDATA("Antal",'AED021'!$G$2,"Alder","85-89 år","Område",$A49,"År",F$2)*GETPIVOTDATA("Antal",'AED06'!$H$2,"Alder","85-89 år","Område",$A49,"År",B$2))+GETPIVOTDATA("Antal",'AED06'!$H$2,"Alder","90 år og derover","Område",$A49,"År",F$2)*GETPIVOTDATA("Antal",'AED021'!$G$2,"Alder","90 år og derover","Område",$A49,"År",F$2)))/GETPIVOTDATA("Antal",'AED06'!$H$2,"Område",$A49,"År",F$2)</f>
        <v>3.5943004071137779</v>
      </c>
      <c r="G49" s="28">
        <f>+(((GETPIVOTDATA("Antal",'AED021'!$G$2,"Alder","80-84 år","Område",$A49,"År",G$2)*GETPIVOTDATA("Antal",'AED06'!$H$2,"Alder","80-84 år","Område",$A49,"År",G$2))+(GETPIVOTDATA("Antal",'AED021'!$G$2,"Alder","85-89 år","Område",$A49,"År",G$2)*GETPIVOTDATA("Antal",'AED06'!$H$2,"Alder","85-89 år","Område",$A49,"År",C$2))+GETPIVOTDATA("Antal",'AED06'!$H$2,"Alder","90 år og derover","Område",$A49,"År",G$2)*GETPIVOTDATA("Antal",'AED021'!$G$2,"Alder","90 år og derover","Område",$A49,"År",G$2)))/GETPIVOTDATA("Antal",'AED06'!$H$2,"Område",$A49,"År",G$2)</f>
        <v>2.9679853418839008</v>
      </c>
      <c r="H49" s="27">
        <f t="shared" si="2"/>
        <v>-0.21102363828802786</v>
      </c>
      <c r="I49" s="27">
        <f t="shared" si="3"/>
        <v>1</v>
      </c>
    </row>
    <row r="50" spans="1:9" x14ac:dyDescent="0.35">
      <c r="A50" s="7" t="s">
        <v>3</v>
      </c>
      <c r="B50" s="12">
        <f>((GETPIVOTDATA("Antal",'AED021'!$G$2,"Alder",$F$1,"Område",$A50,"År",B$2)*GETPIVOTDATA("Antal",'AED06'!$H$2,"Alder",$F$1,"Område",$A50,"År",B$2))+(GETPIVOTDATA("Antal",'AED021'!$G$2,"Alder",$G$1,"Område",$A50,"År",B$2)*GETPIVOTDATA("Antal",'AED06'!$H$2,"Alder",$G$1,"Område",$A50,"År",B$2))+(GETPIVOTDATA("Antal",'AED021'!$G$2,"Alder",$H$1,"Område",$A50,"År",B$2)*GETPIVOTDATA("Antal",'AED06'!$H$2,"Alder",$H$1,"Område",$A50,"År",B$2)))/GETPIVOTDATA("Antal",'AED06'!$H$2,"Område",$A50,"År",B$2)</f>
        <v>3.2317134670487104</v>
      </c>
      <c r="C50" s="12">
        <f>((GETPIVOTDATA("Antal",'AED021'!$G$2,"Alder",$F$1,"Område",$A50,"År",C$2)*GETPIVOTDATA("Antal",'AED06'!$H$2,"Alder",$F$1,"Område",$A50,"År",C$2))+(GETPIVOTDATA("Antal",'AED021'!$G$2,"Alder",$G$1,"Område",$A50,"År",C$2)*GETPIVOTDATA("Antal",'AED06'!$H$2,"Alder",$G$1,"Område",$A50,"År",C$2))+(GETPIVOTDATA("Antal",'AED021'!$G$2,"Alder",$H$1,"Område",$A50,"År",C$2)*GETPIVOTDATA("Antal",'AED06'!$H$2,"Alder",$H$1,"Område",$A50,"År",C$2)))/GETPIVOTDATA("Antal",'AED06'!$H$2,"Område",$A50,"År",C$2)</f>
        <v>3.3835649075460164</v>
      </c>
      <c r="D50" s="8">
        <f t="shared" si="0"/>
        <v>4.6987903490089064E-2</v>
      </c>
      <c r="E50">
        <f t="shared" si="1"/>
        <v>0</v>
      </c>
      <c r="F50" s="28">
        <f>+(((GETPIVOTDATA("Antal",'AED021'!$G$2,"Alder","80-84 år","Område",$A50,"År",F$2)*GETPIVOTDATA("Antal",'AED06'!$H$2,"Alder","80-84 år","Område",$A50,"År",F$2))+(GETPIVOTDATA("Antal",'AED021'!$G$2,"Alder","85-89 år","Område",$A50,"År",F$2)*GETPIVOTDATA("Antal",'AED06'!$H$2,"Alder","85-89 år","Område",$A50,"År",B$2))+GETPIVOTDATA("Antal",'AED06'!$H$2,"Alder","90 år og derover","Område",$A50,"År",F$2)*GETPIVOTDATA("Antal",'AED021'!$G$2,"Alder","90 år og derover","Område",$A50,"År",F$2)))/GETPIVOTDATA("Antal",'AED06'!$H$2,"Område",$A50,"År",F$2)</f>
        <v>3.2317134670487104</v>
      </c>
      <c r="G50" s="28">
        <f>+(((GETPIVOTDATA("Antal",'AED021'!$G$2,"Alder","80-84 år","Område",$A50,"År",G$2)*GETPIVOTDATA("Antal",'AED06'!$H$2,"Alder","80-84 år","Område",$A50,"År",G$2))+(GETPIVOTDATA("Antal",'AED021'!$G$2,"Alder","85-89 år","Område",$A50,"År",G$2)*GETPIVOTDATA("Antal",'AED06'!$H$2,"Alder","85-89 år","Område",$A50,"År",C$2))+GETPIVOTDATA("Antal",'AED06'!$H$2,"Alder","90 år og derover","Område",$A50,"År",G$2)*GETPIVOTDATA("Antal",'AED021'!$G$2,"Alder","90 år og derover","Område",$A50,"År",G$2)))/GETPIVOTDATA("Antal",'AED06'!$H$2,"Område",$A50,"År",G$2)</f>
        <v>3.3835649075460164</v>
      </c>
      <c r="H50" s="27">
        <f t="shared" si="2"/>
        <v>4.4879127383856979E-2</v>
      </c>
      <c r="I50" s="27">
        <f t="shared" si="3"/>
        <v>0</v>
      </c>
    </row>
    <row r="51" spans="1:9" x14ac:dyDescent="0.35">
      <c r="A51" s="7" t="s">
        <v>33</v>
      </c>
      <c r="B51" s="12">
        <f>((GETPIVOTDATA("Antal",'AED021'!$G$2,"Alder",$F$1,"Område",$A51,"År",B$2)*GETPIVOTDATA("Antal",'AED06'!$H$2,"Alder",$F$1,"Område",$A51,"År",B$2))+(GETPIVOTDATA("Antal",'AED021'!$G$2,"Alder",$G$1,"Område",$A51,"År",B$2)*GETPIVOTDATA("Antal",'AED06'!$H$2,"Alder",$G$1,"Område",$A51,"År",B$2))+(GETPIVOTDATA("Antal",'AED021'!$G$2,"Alder",$H$1,"Område",$A51,"År",B$2)*GETPIVOTDATA("Antal",'AED06'!$H$2,"Alder",$H$1,"Område",$A51,"År",B$2)))/GETPIVOTDATA("Antal",'AED06'!$H$2,"Område",$A51,"År",B$2)</f>
        <v>3.4643745758878079</v>
      </c>
      <c r="C51" s="12">
        <f>((GETPIVOTDATA("Antal",'AED021'!$G$2,"Alder",$F$1,"Område",$A51,"År",C$2)*GETPIVOTDATA("Antal",'AED06'!$H$2,"Alder",$F$1,"Område",$A51,"År",C$2))+(GETPIVOTDATA("Antal",'AED021'!$G$2,"Alder",$G$1,"Område",$A51,"År",C$2)*GETPIVOTDATA("Antal",'AED06'!$H$2,"Alder",$G$1,"Område",$A51,"År",C$2))+(GETPIVOTDATA("Antal",'AED021'!$G$2,"Alder",$H$1,"Område",$A51,"År",C$2)*GETPIVOTDATA("Antal",'AED06'!$H$2,"Alder",$H$1,"Område",$A51,"År",C$2)))/GETPIVOTDATA("Antal",'AED06'!$H$2,"Område",$A51,"År",C$2)</f>
        <v>3.7171476053784565</v>
      </c>
      <c r="D51" s="8">
        <f t="shared" si="0"/>
        <v>7.2963539003535985E-2</v>
      </c>
      <c r="E51">
        <f t="shared" si="1"/>
        <v>0</v>
      </c>
      <c r="F51" s="28">
        <f>+(((GETPIVOTDATA("Antal",'AED021'!$G$2,"Alder","80-84 år","Område",$A51,"År",F$2)*GETPIVOTDATA("Antal",'AED06'!$H$2,"Alder","80-84 år","Område",$A51,"År",F$2))+(GETPIVOTDATA("Antal",'AED021'!$G$2,"Alder","85-89 år","Område",$A51,"År",F$2)*GETPIVOTDATA("Antal",'AED06'!$H$2,"Alder","85-89 år","Område",$A51,"År",B$2))+GETPIVOTDATA("Antal",'AED06'!$H$2,"Alder","90 år og derover","Område",$A51,"År",F$2)*GETPIVOTDATA("Antal",'AED021'!$G$2,"Alder","90 år og derover","Område",$A51,"År",F$2)))/GETPIVOTDATA("Antal",'AED06'!$H$2,"Område",$A51,"År",F$2)</f>
        <v>3.4643745758878079</v>
      </c>
      <c r="G51" s="28">
        <f>+(((GETPIVOTDATA("Antal",'AED021'!$G$2,"Alder","80-84 år","Område",$A51,"År",G$2)*GETPIVOTDATA("Antal",'AED06'!$H$2,"Alder","80-84 år","Område",$A51,"År",G$2))+(GETPIVOTDATA("Antal",'AED021'!$G$2,"Alder","85-89 år","Område",$A51,"År",G$2)*GETPIVOTDATA("Antal",'AED06'!$H$2,"Alder","85-89 år","Område",$A51,"År",C$2))+GETPIVOTDATA("Antal",'AED06'!$H$2,"Alder","90 år og derover","Område",$A51,"År",G$2)*GETPIVOTDATA("Antal",'AED021'!$G$2,"Alder","90 år og derover","Område",$A51,"År",G$2)))/GETPIVOTDATA("Antal",'AED06'!$H$2,"Område",$A51,"År",G$2)</f>
        <v>3.7171476053784565</v>
      </c>
      <c r="H51" s="27">
        <f t="shared" si="2"/>
        <v>6.8001881099610723E-2</v>
      </c>
      <c r="I51" s="27">
        <f t="shared" si="3"/>
        <v>0</v>
      </c>
    </row>
    <row r="52" spans="1:9" x14ac:dyDescent="0.35">
      <c r="A52" s="7" t="s">
        <v>52</v>
      </c>
      <c r="B52" s="12">
        <f>((GETPIVOTDATA("Antal",'AED021'!$G$2,"Alder",$F$1,"Område",$A52,"År",B$2)*GETPIVOTDATA("Antal",'AED06'!$H$2,"Alder",$F$1,"Område",$A52,"År",B$2))+(GETPIVOTDATA("Antal",'AED021'!$G$2,"Alder",$G$1,"Område",$A52,"År",B$2)*GETPIVOTDATA("Antal",'AED06'!$H$2,"Alder",$G$1,"Område",$A52,"År",B$2))+(GETPIVOTDATA("Antal",'AED021'!$G$2,"Alder",$H$1,"Område",$A52,"År",B$2)*GETPIVOTDATA("Antal",'AED06'!$H$2,"Alder",$H$1,"Område",$A52,"År",B$2)))/GETPIVOTDATA("Antal",'AED06'!$H$2,"Område",$A52,"År",B$2)</f>
        <v>4.6068235294117645</v>
      </c>
      <c r="C52" s="12">
        <f>((GETPIVOTDATA("Antal",'AED021'!$G$2,"Alder",$F$1,"Område",$A52,"År",C$2)*GETPIVOTDATA("Antal",'AED06'!$H$2,"Alder",$F$1,"Område",$A52,"År",C$2))+(GETPIVOTDATA("Antal",'AED021'!$G$2,"Alder",$G$1,"Område",$A52,"År",C$2)*GETPIVOTDATA("Antal",'AED06'!$H$2,"Alder",$G$1,"Område",$A52,"År",C$2))+(GETPIVOTDATA("Antal",'AED021'!$G$2,"Alder",$H$1,"Område",$A52,"År",C$2)*GETPIVOTDATA("Antal",'AED06'!$H$2,"Alder",$H$1,"Område",$A52,"År",C$2)))/GETPIVOTDATA("Antal",'AED06'!$H$2,"Område",$A52,"År",C$2)</f>
        <v>2.286443046820406</v>
      </c>
      <c r="D52" s="8">
        <f t="shared" si="0"/>
        <v>-0.50368338786522671</v>
      </c>
      <c r="E52">
        <f t="shared" si="1"/>
        <v>1</v>
      </c>
      <c r="F52" s="28">
        <f>+(((GETPIVOTDATA("Antal",'AED021'!$G$2,"Alder","80-84 år","Område",$A52,"År",F$2)*GETPIVOTDATA("Antal",'AED06'!$H$2,"Alder","80-84 år","Område",$A52,"År",F$2))+(GETPIVOTDATA("Antal",'AED021'!$G$2,"Alder","85-89 år","Område",$A52,"År",F$2)*GETPIVOTDATA("Antal",'AED06'!$H$2,"Alder","85-89 år","Område",$A52,"År",B$2))+GETPIVOTDATA("Antal",'AED06'!$H$2,"Alder","90 år og derover","Område",$A52,"År",F$2)*GETPIVOTDATA("Antal",'AED021'!$G$2,"Alder","90 år og derover","Område",$A52,"År",F$2)))/GETPIVOTDATA("Antal",'AED06'!$H$2,"Område",$A52,"År",F$2)</f>
        <v>4.6068235294117645</v>
      </c>
      <c r="G52" s="28">
        <f>+(((GETPIVOTDATA("Antal",'AED021'!$G$2,"Alder","80-84 år","Område",$A52,"År",G$2)*GETPIVOTDATA("Antal",'AED06'!$H$2,"Alder","80-84 år","Område",$A52,"År",G$2))+(GETPIVOTDATA("Antal",'AED021'!$G$2,"Alder","85-89 år","Område",$A52,"År",G$2)*GETPIVOTDATA("Antal",'AED06'!$H$2,"Alder","85-89 år","Område",$A52,"År",C$2))+GETPIVOTDATA("Antal",'AED06'!$H$2,"Alder","90 år og derover","Område",$A52,"År",G$2)*GETPIVOTDATA("Antal",'AED021'!$G$2,"Alder","90 år og derover","Område",$A52,"År",G$2)))/GETPIVOTDATA("Antal",'AED06'!$H$2,"Område",$A52,"År",G$2)</f>
        <v>2.286443046820406</v>
      </c>
      <c r="H52" s="27">
        <f t="shared" si="2"/>
        <v>-1.0148428957450513</v>
      </c>
      <c r="I52" s="27">
        <f t="shared" si="3"/>
        <v>1</v>
      </c>
    </row>
    <row r="53" spans="1:9" x14ac:dyDescent="0.35">
      <c r="A53" s="7" t="s">
        <v>34</v>
      </c>
      <c r="B53" s="12">
        <f>((GETPIVOTDATA("Antal",'AED021'!$G$2,"Alder",$F$1,"Område",$A53,"År",B$2)*GETPIVOTDATA("Antal",'AED06'!$H$2,"Alder",$F$1,"Område",$A53,"År",B$2))+(GETPIVOTDATA("Antal",'AED021'!$G$2,"Alder",$G$1,"Område",$A53,"År",B$2)*GETPIVOTDATA("Antal",'AED06'!$H$2,"Alder",$G$1,"Område",$A53,"År",B$2))+(GETPIVOTDATA("Antal",'AED021'!$G$2,"Alder",$H$1,"Område",$A53,"År",B$2)*GETPIVOTDATA("Antal",'AED06'!$H$2,"Alder",$H$1,"Område",$A53,"År",B$2)))/GETPIVOTDATA("Antal",'AED06'!$H$2,"Område",$A53,"År",B$2)</f>
        <v>6.2932692307692317</v>
      </c>
      <c r="C53" s="12">
        <f>((GETPIVOTDATA("Antal",'AED021'!$G$2,"Alder",$F$1,"Område",$A53,"År",C$2)*GETPIVOTDATA("Antal",'AED06'!$H$2,"Alder",$F$1,"Område",$A53,"År",C$2))+(GETPIVOTDATA("Antal",'AED021'!$G$2,"Alder",$G$1,"Område",$A53,"År",C$2)*GETPIVOTDATA("Antal",'AED06'!$H$2,"Alder",$G$1,"Område",$A53,"År",C$2))+(GETPIVOTDATA("Antal",'AED021'!$G$2,"Alder",$H$1,"Område",$A53,"År",C$2)*GETPIVOTDATA("Antal",'AED06'!$H$2,"Alder",$H$1,"Område",$A53,"År",C$2)))/GETPIVOTDATA("Antal",'AED06'!$H$2,"Område",$A53,"År",C$2)</f>
        <v>4.2427937259544244</v>
      </c>
      <c r="D53" s="8">
        <f t="shared" si="0"/>
        <v>-0.32582040107064925</v>
      </c>
      <c r="E53">
        <f t="shared" si="1"/>
        <v>1</v>
      </c>
      <c r="F53" s="28">
        <f>+(((GETPIVOTDATA("Antal",'AED021'!$G$2,"Alder","80-84 år","Område",$A53,"År",F$2)*GETPIVOTDATA("Antal",'AED06'!$H$2,"Alder","80-84 år","Område",$A53,"År",F$2))+(GETPIVOTDATA("Antal",'AED021'!$G$2,"Alder","85-89 år","Område",$A53,"År",F$2)*GETPIVOTDATA("Antal",'AED06'!$H$2,"Alder","85-89 år","Område",$A53,"År",B$2))+GETPIVOTDATA("Antal",'AED06'!$H$2,"Alder","90 år og derover","Område",$A53,"År",F$2)*GETPIVOTDATA("Antal",'AED021'!$G$2,"Alder","90 år og derover","Område",$A53,"År",F$2)))/GETPIVOTDATA("Antal",'AED06'!$H$2,"Område",$A53,"År",F$2)</f>
        <v>6.2932692307692317</v>
      </c>
      <c r="G53" s="28">
        <f>+(((GETPIVOTDATA("Antal",'AED021'!$G$2,"Alder","80-84 år","Område",$A53,"År",G$2)*GETPIVOTDATA("Antal",'AED06'!$H$2,"Alder","80-84 år","Område",$A53,"År",G$2))+(GETPIVOTDATA("Antal",'AED021'!$G$2,"Alder","85-89 år","Område",$A53,"År",G$2)*GETPIVOTDATA("Antal",'AED06'!$H$2,"Alder","85-89 år","Område",$A53,"År",C$2))+GETPIVOTDATA("Antal",'AED06'!$H$2,"Alder","90 år og derover","Område",$A53,"År",G$2)*GETPIVOTDATA("Antal",'AED021'!$G$2,"Alder","90 år og derover","Område",$A53,"År",G$2)))/GETPIVOTDATA("Antal",'AED06'!$H$2,"Område",$A53,"År",G$2)</f>
        <v>4.2427937259544244</v>
      </c>
      <c r="H53" s="27">
        <f t="shared" si="2"/>
        <v>-0.48328427853360911</v>
      </c>
      <c r="I53" s="27">
        <f t="shared" si="3"/>
        <v>1</v>
      </c>
    </row>
    <row r="54" spans="1:9" x14ac:dyDescent="0.35">
      <c r="A54" s="7" t="s">
        <v>85</v>
      </c>
      <c r="B54" s="12">
        <f>((GETPIVOTDATA("Antal",'AED021'!$G$2,"Alder",$F$1,"Område",$A54,"År",B$2)*GETPIVOTDATA("Antal",'AED06'!$H$2,"Alder",$F$1,"Område",$A54,"År",B$2))+(GETPIVOTDATA("Antal",'AED021'!$G$2,"Alder",$G$1,"Område",$A54,"År",B$2)*GETPIVOTDATA("Antal",'AED06'!$H$2,"Alder",$G$1,"Område",$A54,"År",B$2))+(GETPIVOTDATA("Antal",'AED021'!$G$2,"Alder",$H$1,"Område",$A54,"År",B$2)*GETPIVOTDATA("Antal",'AED06'!$H$2,"Alder",$H$1,"Område",$A54,"År",B$2)))/GETPIVOTDATA("Antal",'AED06'!$H$2,"Område",$A54,"År",B$2)</f>
        <v>3.0999336136313347</v>
      </c>
      <c r="C54" s="12">
        <f>((GETPIVOTDATA("Antal",'AED021'!$G$2,"Alder",$F$1,"Område",$A54,"År",C$2)*GETPIVOTDATA("Antal",'AED06'!$H$2,"Alder",$F$1,"Område",$A54,"År",C$2))+(GETPIVOTDATA("Antal",'AED021'!$G$2,"Alder",$G$1,"Område",$A54,"År",C$2)*GETPIVOTDATA("Antal",'AED06'!$H$2,"Alder",$G$1,"Område",$A54,"År",C$2))+(GETPIVOTDATA("Antal",'AED021'!$G$2,"Alder",$H$1,"Område",$A54,"År",C$2)*GETPIVOTDATA("Antal",'AED06'!$H$2,"Alder",$H$1,"Område",$A54,"År",C$2)))/GETPIVOTDATA("Antal",'AED06'!$H$2,"Område",$A54,"År",C$2)</f>
        <v>2.6861675126903553</v>
      </c>
      <c r="D54" s="8">
        <f t="shared" si="0"/>
        <v>-0.13347579416588995</v>
      </c>
      <c r="E54">
        <f t="shared" si="1"/>
        <v>0</v>
      </c>
      <c r="F54" s="28">
        <f>+(((GETPIVOTDATA("Antal",'AED021'!$G$2,"Alder","80-84 år","Område",$A54,"År",F$2)*GETPIVOTDATA("Antal",'AED06'!$H$2,"Alder","80-84 år","Område",$A54,"År",F$2))+(GETPIVOTDATA("Antal",'AED021'!$G$2,"Alder","85-89 år","Område",$A54,"År",F$2)*GETPIVOTDATA("Antal",'AED06'!$H$2,"Alder","85-89 år","Område",$A54,"År",B$2))+GETPIVOTDATA("Antal",'AED06'!$H$2,"Alder","90 år og derover","Område",$A54,"År",F$2)*GETPIVOTDATA("Antal",'AED021'!$G$2,"Alder","90 år og derover","Område",$A54,"År",F$2)))/GETPIVOTDATA("Antal",'AED06'!$H$2,"Område",$A54,"År",F$2)</f>
        <v>3.0999336136313347</v>
      </c>
      <c r="G54" s="28">
        <f>+(((GETPIVOTDATA("Antal",'AED021'!$G$2,"Alder","80-84 år","Område",$A54,"År",G$2)*GETPIVOTDATA("Antal",'AED06'!$H$2,"Alder","80-84 år","Område",$A54,"År",G$2))+(GETPIVOTDATA("Antal",'AED021'!$G$2,"Alder","85-89 år","Område",$A54,"År",G$2)*GETPIVOTDATA("Antal",'AED06'!$H$2,"Alder","85-89 år","Område",$A54,"År",C$2))+GETPIVOTDATA("Antal",'AED06'!$H$2,"Alder","90 år og derover","Område",$A54,"År",G$2)*GETPIVOTDATA("Antal",'AED021'!$G$2,"Alder","90 år og derover","Område",$A54,"År",G$2)))/GETPIVOTDATA("Antal",'AED06'!$H$2,"Område",$A54,"År",G$2)</f>
        <v>2.6861675126903553</v>
      </c>
      <c r="H54" s="27">
        <f t="shared" si="2"/>
        <v>-0.15403585181721161</v>
      </c>
      <c r="I54" s="27">
        <f t="shared" si="3"/>
        <v>0</v>
      </c>
    </row>
    <row r="55" spans="1:9" x14ac:dyDescent="0.35">
      <c r="A55" s="7" t="s">
        <v>41</v>
      </c>
      <c r="B55" s="12">
        <f>((GETPIVOTDATA("Antal",'AED021'!$G$2,"Alder",$F$1,"Område",$A55,"År",B$2)*GETPIVOTDATA("Antal",'AED06'!$H$2,"Alder",$F$1,"Område",$A55,"År",B$2))+(GETPIVOTDATA("Antal",'AED021'!$G$2,"Alder",$G$1,"Område",$A55,"År",B$2)*GETPIVOTDATA("Antal",'AED06'!$H$2,"Alder",$G$1,"Område",$A55,"År",B$2))+(GETPIVOTDATA("Antal",'AED021'!$G$2,"Alder",$H$1,"Område",$A55,"År",B$2)*GETPIVOTDATA("Antal",'AED06'!$H$2,"Alder",$H$1,"Område",$A55,"År",B$2)))/GETPIVOTDATA("Antal",'AED06'!$H$2,"Område",$A55,"År",B$2)</f>
        <v>3.9238434163701066</v>
      </c>
      <c r="C55" s="12">
        <f>((GETPIVOTDATA("Antal",'AED021'!$G$2,"Alder",$F$1,"Område",$A55,"År",C$2)*GETPIVOTDATA("Antal",'AED06'!$H$2,"Alder",$F$1,"Område",$A55,"År",C$2))+(GETPIVOTDATA("Antal",'AED021'!$G$2,"Alder",$G$1,"Område",$A55,"År",C$2)*GETPIVOTDATA("Antal",'AED06'!$H$2,"Alder",$G$1,"Område",$A55,"År",C$2))+(GETPIVOTDATA("Antal",'AED021'!$G$2,"Alder",$H$1,"Område",$A55,"År",C$2)*GETPIVOTDATA("Antal",'AED06'!$H$2,"Alder",$H$1,"Område",$A55,"År",C$2)))/GETPIVOTDATA("Antal",'AED06'!$H$2,"Område",$A55,"År",C$2)</f>
        <v>3.5553354022439718</v>
      </c>
      <c r="D55" s="8">
        <f t="shared" si="0"/>
        <v>-9.3915066179433945E-2</v>
      </c>
      <c r="E55">
        <f t="shared" si="1"/>
        <v>0</v>
      </c>
      <c r="F55" s="28">
        <f>+(((GETPIVOTDATA("Antal",'AED021'!$G$2,"Alder","80-84 år","Område",$A55,"År",F$2)*GETPIVOTDATA("Antal",'AED06'!$H$2,"Alder","80-84 år","Område",$A55,"År",F$2))+(GETPIVOTDATA("Antal",'AED021'!$G$2,"Alder","85-89 år","Område",$A55,"År",F$2)*GETPIVOTDATA("Antal",'AED06'!$H$2,"Alder","85-89 år","Område",$A55,"År",B$2))+GETPIVOTDATA("Antal",'AED06'!$H$2,"Alder","90 år og derover","Område",$A55,"År",F$2)*GETPIVOTDATA("Antal",'AED021'!$G$2,"Alder","90 år og derover","Område",$A55,"År",F$2)))/GETPIVOTDATA("Antal",'AED06'!$H$2,"Område",$A55,"År",F$2)</f>
        <v>3.9238434163701066</v>
      </c>
      <c r="G55" s="28">
        <f>+(((GETPIVOTDATA("Antal",'AED021'!$G$2,"Alder","80-84 år","Område",$A55,"År",G$2)*GETPIVOTDATA("Antal",'AED06'!$H$2,"Alder","80-84 år","Område",$A55,"År",G$2))+(GETPIVOTDATA("Antal",'AED021'!$G$2,"Alder","85-89 år","Område",$A55,"År",G$2)*GETPIVOTDATA("Antal",'AED06'!$H$2,"Alder","85-89 år","Område",$A55,"År",C$2))+GETPIVOTDATA("Antal",'AED06'!$H$2,"Alder","90 år og derover","Område",$A55,"År",G$2)*GETPIVOTDATA("Antal",'AED021'!$G$2,"Alder","90 år og derover","Område",$A55,"År",G$2)))/GETPIVOTDATA("Antal",'AED06'!$H$2,"Område",$A55,"År",G$2)</f>
        <v>3.5553354022439718</v>
      </c>
      <c r="H55" s="27">
        <f t="shared" si="2"/>
        <v>-0.10364929674245324</v>
      </c>
      <c r="I55" s="27">
        <f t="shared" si="3"/>
        <v>0</v>
      </c>
    </row>
    <row r="56" spans="1:9" x14ac:dyDescent="0.35">
      <c r="A56" s="7" t="s">
        <v>17</v>
      </c>
      <c r="B56" s="12">
        <f>((GETPIVOTDATA("Antal",'AED021'!$G$2,"Alder",$F$1,"Område",$A56,"År",B$2)*GETPIVOTDATA("Antal",'AED06'!$H$2,"Alder",$F$1,"Område",$A56,"År",B$2))+(GETPIVOTDATA("Antal",'AED021'!$G$2,"Alder",$G$1,"Område",$A56,"År",B$2)*GETPIVOTDATA("Antal",'AED06'!$H$2,"Alder",$G$1,"Område",$A56,"År",B$2))+(GETPIVOTDATA("Antal",'AED021'!$G$2,"Alder",$H$1,"Område",$A56,"År",B$2)*GETPIVOTDATA("Antal",'AED06'!$H$2,"Alder",$H$1,"Område",$A56,"År",B$2)))/GETPIVOTDATA("Antal",'AED06'!$H$2,"Område",$A56,"År",B$2)</f>
        <v>3.1653917477978681</v>
      </c>
      <c r="C56" s="12">
        <f>((GETPIVOTDATA("Antal",'AED021'!$G$2,"Alder",$F$1,"Område",$A56,"År",C$2)*GETPIVOTDATA("Antal",'AED06'!$H$2,"Alder",$F$1,"Område",$A56,"År",C$2))+(GETPIVOTDATA("Antal",'AED021'!$G$2,"Alder",$G$1,"Område",$A56,"År",C$2)*GETPIVOTDATA("Antal",'AED06'!$H$2,"Alder",$G$1,"Område",$A56,"År",C$2))+(GETPIVOTDATA("Antal",'AED021'!$G$2,"Alder",$H$1,"Område",$A56,"År",C$2)*GETPIVOTDATA("Antal",'AED06'!$H$2,"Alder",$H$1,"Område",$A56,"År",C$2)))/GETPIVOTDATA("Antal",'AED06'!$H$2,"Område",$A56,"År",C$2)</f>
        <v>3.0651746144300658</v>
      </c>
      <c r="D56" s="8">
        <f t="shared" si="0"/>
        <v>-3.1660262410654991E-2</v>
      </c>
      <c r="E56">
        <f t="shared" si="1"/>
        <v>0</v>
      </c>
      <c r="F56" s="28">
        <f>+(((GETPIVOTDATA("Antal",'AED021'!$G$2,"Alder","80-84 år","Område",$A56,"År",F$2)*GETPIVOTDATA("Antal",'AED06'!$H$2,"Alder","80-84 år","Område",$A56,"År",F$2))+(GETPIVOTDATA("Antal",'AED021'!$G$2,"Alder","85-89 år","Område",$A56,"År",F$2)*GETPIVOTDATA("Antal",'AED06'!$H$2,"Alder","85-89 år","Område",$A56,"År",B$2))+GETPIVOTDATA("Antal",'AED06'!$H$2,"Alder","90 år og derover","Område",$A56,"År",F$2)*GETPIVOTDATA("Antal",'AED021'!$G$2,"Alder","90 år og derover","Område",$A56,"År",F$2)))/GETPIVOTDATA("Antal",'AED06'!$H$2,"Område",$A56,"År",F$2)</f>
        <v>3.1653917477978681</v>
      </c>
      <c r="G56" s="28">
        <f>+(((GETPIVOTDATA("Antal",'AED021'!$G$2,"Alder","80-84 år","Område",$A56,"År",G$2)*GETPIVOTDATA("Antal",'AED06'!$H$2,"Alder","80-84 år","Område",$A56,"År",G$2))+(GETPIVOTDATA("Antal",'AED021'!$G$2,"Alder","85-89 år","Område",$A56,"År",G$2)*GETPIVOTDATA("Antal",'AED06'!$H$2,"Alder","85-89 år","Område",$A56,"År",C$2))+GETPIVOTDATA("Antal",'AED06'!$H$2,"Alder","90 år og derover","Område",$A56,"År",G$2)*GETPIVOTDATA("Antal",'AED021'!$G$2,"Alder","90 år og derover","Område",$A56,"År",G$2)))/GETPIVOTDATA("Antal",'AED06'!$H$2,"Område",$A56,"År",G$2)</f>
        <v>3.0651746144300658</v>
      </c>
      <c r="H56" s="27">
        <f t="shared" si="2"/>
        <v>-3.2695407594727388E-2</v>
      </c>
      <c r="I56" s="27">
        <f t="shared" si="3"/>
        <v>0</v>
      </c>
    </row>
    <row r="57" spans="1:9" x14ac:dyDescent="0.35">
      <c r="A57" s="7" t="s">
        <v>94</v>
      </c>
      <c r="B57" s="12">
        <f>((GETPIVOTDATA("Antal",'AED021'!$G$2,"Alder",$F$1,"Område",$A57,"År",B$2)*GETPIVOTDATA("Antal",'AED06'!$H$2,"Alder",$F$1,"Område",$A57,"År",B$2))+(GETPIVOTDATA("Antal",'AED021'!$G$2,"Alder",$G$1,"Område",$A57,"År",B$2)*GETPIVOTDATA("Antal",'AED06'!$H$2,"Alder",$G$1,"Område",$A57,"År",B$2))+(GETPIVOTDATA("Antal",'AED021'!$G$2,"Alder",$H$1,"Område",$A57,"År",B$2)*GETPIVOTDATA("Antal",'AED06'!$H$2,"Alder",$H$1,"Område",$A57,"År",B$2)))/GETPIVOTDATA("Antal",'AED06'!$H$2,"Område",$A57,"År",B$2)</f>
        <v>4.0423954372623578</v>
      </c>
      <c r="C57" s="12">
        <f>((GETPIVOTDATA("Antal",'AED021'!$G$2,"Alder",$F$1,"Område",$A57,"År",C$2)*GETPIVOTDATA("Antal",'AED06'!$H$2,"Alder",$F$1,"Område",$A57,"År",C$2))+(GETPIVOTDATA("Antal",'AED021'!$G$2,"Alder",$G$1,"Område",$A57,"År",C$2)*GETPIVOTDATA("Antal",'AED06'!$H$2,"Alder",$G$1,"Område",$A57,"År",C$2))+(GETPIVOTDATA("Antal",'AED021'!$G$2,"Alder",$H$1,"Område",$A57,"År",C$2)*GETPIVOTDATA("Antal",'AED06'!$H$2,"Alder",$H$1,"Område",$A57,"År",C$2)))/GETPIVOTDATA("Antal",'AED06'!$H$2,"Område",$A57,"År",C$2)</f>
        <v>4.1164485981308419</v>
      </c>
      <c r="D57" s="8">
        <f t="shared" si="0"/>
        <v>1.8319128352924135E-2</v>
      </c>
      <c r="E57">
        <f t="shared" si="1"/>
        <v>0</v>
      </c>
      <c r="F57" s="28">
        <f>+(((GETPIVOTDATA("Antal",'AED021'!$G$2,"Alder","80-84 år","Område",$A57,"År",F$2)*GETPIVOTDATA("Antal",'AED06'!$H$2,"Alder","80-84 år","Område",$A57,"År",F$2))+(GETPIVOTDATA("Antal",'AED021'!$G$2,"Alder","85-89 år","Område",$A57,"År",F$2)*GETPIVOTDATA("Antal",'AED06'!$H$2,"Alder","85-89 år","Område",$A57,"År",B$2))+GETPIVOTDATA("Antal",'AED06'!$H$2,"Alder","90 år og derover","Område",$A57,"År",F$2)*GETPIVOTDATA("Antal",'AED021'!$G$2,"Alder","90 år og derover","Område",$A57,"År",F$2)))/GETPIVOTDATA("Antal",'AED06'!$H$2,"Område",$A57,"År",F$2)</f>
        <v>4.0423954372623578</v>
      </c>
      <c r="G57" s="28">
        <f>+(((GETPIVOTDATA("Antal",'AED021'!$G$2,"Alder","80-84 år","Område",$A57,"År",G$2)*GETPIVOTDATA("Antal",'AED06'!$H$2,"Alder","80-84 år","Område",$A57,"År",G$2))+(GETPIVOTDATA("Antal",'AED021'!$G$2,"Alder","85-89 år","Område",$A57,"År",G$2)*GETPIVOTDATA("Antal",'AED06'!$H$2,"Alder","85-89 år","Område",$A57,"År",C$2))+GETPIVOTDATA("Antal",'AED06'!$H$2,"Alder","90 år og derover","Område",$A57,"År",G$2)*GETPIVOTDATA("Antal",'AED021'!$G$2,"Alder","90 år og derover","Område",$A57,"År",G$2)))/GETPIVOTDATA("Antal",'AED06'!$H$2,"Område",$A57,"År",G$2)</f>
        <v>4.1164485981308419</v>
      </c>
      <c r="H57" s="27">
        <f t="shared" si="2"/>
        <v>1.798957501913406E-2</v>
      </c>
      <c r="I57" s="27">
        <f t="shared" si="3"/>
        <v>0</v>
      </c>
    </row>
    <row r="58" spans="1:9" x14ac:dyDescent="0.35">
      <c r="A58" s="7" t="s">
        <v>95</v>
      </c>
      <c r="B58" s="12">
        <f>((GETPIVOTDATA("Antal",'AED021'!$G$2,"Alder",$F$1,"Område",$A58,"År",B$2)*GETPIVOTDATA("Antal",'AED06'!$H$2,"Alder",$F$1,"Område",$A58,"År",B$2))+(GETPIVOTDATA("Antal",'AED021'!$G$2,"Alder",$G$1,"Område",$A58,"År",B$2)*GETPIVOTDATA("Antal",'AED06'!$H$2,"Alder",$G$1,"Område",$A58,"År",B$2))+(GETPIVOTDATA("Antal",'AED021'!$G$2,"Alder",$H$1,"Område",$A58,"År",B$2)*GETPIVOTDATA("Antal",'AED06'!$H$2,"Alder",$H$1,"Område",$A58,"År",B$2)))/GETPIVOTDATA("Antal",'AED06'!$H$2,"Område",$A58,"År",B$2)</f>
        <v>3.6950525287075489</v>
      </c>
      <c r="C58" s="12">
        <f>((GETPIVOTDATA("Antal",'AED021'!$G$2,"Alder",$F$1,"Område",$A58,"År",C$2)*GETPIVOTDATA("Antal",'AED06'!$H$2,"Alder",$F$1,"Område",$A58,"År",C$2))+(GETPIVOTDATA("Antal",'AED021'!$G$2,"Alder",$G$1,"Område",$A58,"År",C$2)*GETPIVOTDATA("Antal",'AED06'!$H$2,"Alder",$G$1,"Område",$A58,"År",C$2))+(GETPIVOTDATA("Antal",'AED021'!$G$2,"Alder",$H$1,"Område",$A58,"År",C$2)*GETPIVOTDATA("Antal",'AED06'!$H$2,"Alder",$H$1,"Område",$A58,"År",C$2)))/GETPIVOTDATA("Antal",'AED06'!$H$2,"Område",$A58,"År",C$2)</f>
        <v>3.9542520715220233</v>
      </c>
      <c r="D58" s="8">
        <f t="shared" si="0"/>
        <v>7.0147728834896145E-2</v>
      </c>
      <c r="E58">
        <f t="shared" si="1"/>
        <v>0</v>
      </c>
      <c r="F58" s="28">
        <f>+(((GETPIVOTDATA("Antal",'AED021'!$G$2,"Alder","80-84 år","Område",$A58,"År",F$2)*GETPIVOTDATA("Antal",'AED06'!$H$2,"Alder","80-84 år","Område",$A58,"År",F$2))+(GETPIVOTDATA("Antal",'AED021'!$G$2,"Alder","85-89 år","Område",$A58,"År",F$2)*GETPIVOTDATA("Antal",'AED06'!$H$2,"Alder","85-89 år","Område",$A58,"År",B$2))+GETPIVOTDATA("Antal",'AED06'!$H$2,"Alder","90 år og derover","Område",$A58,"År",F$2)*GETPIVOTDATA("Antal",'AED021'!$G$2,"Alder","90 år og derover","Område",$A58,"År",F$2)))/GETPIVOTDATA("Antal",'AED06'!$H$2,"Område",$A58,"År",F$2)</f>
        <v>3.6950525287075489</v>
      </c>
      <c r="G58" s="28">
        <f>+(((GETPIVOTDATA("Antal",'AED021'!$G$2,"Alder","80-84 år","Område",$A58,"År",G$2)*GETPIVOTDATA("Antal",'AED06'!$H$2,"Alder","80-84 år","Område",$A58,"År",G$2))+(GETPIVOTDATA("Antal",'AED021'!$G$2,"Alder","85-89 år","Område",$A58,"År",G$2)*GETPIVOTDATA("Antal",'AED06'!$H$2,"Alder","85-89 år","Område",$A58,"År",C$2))+GETPIVOTDATA("Antal",'AED06'!$H$2,"Alder","90 år og derover","Område",$A58,"År",G$2)*GETPIVOTDATA("Antal",'AED021'!$G$2,"Alder","90 år og derover","Område",$A58,"År",G$2)))/GETPIVOTDATA("Antal",'AED06'!$H$2,"Område",$A58,"År",G$2)</f>
        <v>3.9542520715220233</v>
      </c>
      <c r="H58" s="27">
        <f t="shared" si="2"/>
        <v>6.5549575021075085E-2</v>
      </c>
      <c r="I58" s="27">
        <f t="shared" si="3"/>
        <v>0</v>
      </c>
    </row>
    <row r="59" spans="1:9" x14ac:dyDescent="0.35">
      <c r="A59" s="7" t="s">
        <v>53</v>
      </c>
      <c r="B59" s="12">
        <f>((GETPIVOTDATA("Antal",'AED021'!$G$2,"Alder",$F$1,"Område",$A59,"År",B$2)*GETPIVOTDATA("Antal",'AED06'!$H$2,"Alder",$F$1,"Område",$A59,"År",B$2))+(GETPIVOTDATA("Antal",'AED021'!$G$2,"Alder",$G$1,"Område",$A59,"År",B$2)*GETPIVOTDATA("Antal",'AED06'!$H$2,"Alder",$G$1,"Område",$A59,"År",B$2))+(GETPIVOTDATA("Antal",'AED021'!$G$2,"Alder",$H$1,"Område",$A59,"År",B$2)*GETPIVOTDATA("Antal",'AED06'!$H$2,"Alder",$H$1,"Område",$A59,"År",B$2)))/GETPIVOTDATA("Antal",'AED06'!$H$2,"Område",$A59,"År",B$2)</f>
        <v>3.5818167653474604</v>
      </c>
      <c r="C59" s="12">
        <f>((GETPIVOTDATA("Antal",'AED021'!$G$2,"Alder",$F$1,"Område",$A59,"År",C$2)*GETPIVOTDATA("Antal",'AED06'!$H$2,"Alder",$F$1,"Område",$A59,"År",C$2))+(GETPIVOTDATA("Antal",'AED021'!$G$2,"Alder",$G$1,"Område",$A59,"År",C$2)*GETPIVOTDATA("Antal",'AED06'!$H$2,"Alder",$G$1,"Område",$A59,"År",C$2))+(GETPIVOTDATA("Antal",'AED021'!$G$2,"Alder",$H$1,"Område",$A59,"År",C$2)*GETPIVOTDATA("Antal",'AED06'!$H$2,"Alder",$H$1,"Område",$A59,"År",C$2)))/GETPIVOTDATA("Antal",'AED06'!$H$2,"Område",$A59,"År",C$2)</f>
        <v>3.4312797233030694</v>
      </c>
      <c r="D59" s="8">
        <f t="shared" si="0"/>
        <v>-4.2028124805482028E-2</v>
      </c>
      <c r="E59">
        <f t="shared" si="1"/>
        <v>0</v>
      </c>
      <c r="F59" s="28">
        <f>+(((GETPIVOTDATA("Antal",'AED021'!$G$2,"Alder","80-84 år","Område",$A59,"År",F$2)*GETPIVOTDATA("Antal",'AED06'!$H$2,"Alder","80-84 år","Område",$A59,"År",F$2))+(GETPIVOTDATA("Antal",'AED021'!$G$2,"Alder","85-89 år","Område",$A59,"År",F$2)*GETPIVOTDATA("Antal",'AED06'!$H$2,"Alder","85-89 år","Område",$A59,"År",B$2))+GETPIVOTDATA("Antal",'AED06'!$H$2,"Alder","90 år og derover","Område",$A59,"År",F$2)*GETPIVOTDATA("Antal",'AED021'!$G$2,"Alder","90 år og derover","Område",$A59,"År",F$2)))/GETPIVOTDATA("Antal",'AED06'!$H$2,"Område",$A59,"År",F$2)</f>
        <v>3.5818167653474604</v>
      </c>
      <c r="G59" s="28">
        <f>+(((GETPIVOTDATA("Antal",'AED021'!$G$2,"Alder","80-84 år","Område",$A59,"År",G$2)*GETPIVOTDATA("Antal",'AED06'!$H$2,"Alder","80-84 år","Område",$A59,"År",G$2))+(GETPIVOTDATA("Antal",'AED021'!$G$2,"Alder","85-89 år","Område",$A59,"År",G$2)*GETPIVOTDATA("Antal",'AED06'!$H$2,"Alder","85-89 år","Område",$A59,"År",C$2))+GETPIVOTDATA("Antal",'AED06'!$H$2,"Alder","90 år og derover","Område",$A59,"År",G$2)*GETPIVOTDATA("Antal",'AED021'!$G$2,"Alder","90 år og derover","Område",$A59,"År",G$2)))/GETPIVOTDATA("Antal",'AED06'!$H$2,"Område",$A59,"År",G$2)</f>
        <v>3.4312797233030694</v>
      </c>
      <c r="H59" s="27">
        <f t="shared" si="2"/>
        <v>-4.3871981937828958E-2</v>
      </c>
      <c r="I59" s="27">
        <f t="shared" si="3"/>
        <v>0</v>
      </c>
    </row>
    <row r="60" spans="1:9" x14ac:dyDescent="0.35">
      <c r="A60" s="7" t="s">
        <v>96</v>
      </c>
      <c r="B60" s="12">
        <f>((GETPIVOTDATA("Antal",'AED021'!$G$2,"Alder",$F$1,"Område",$A60,"År",B$2)*GETPIVOTDATA("Antal",'AED06'!$H$2,"Alder",$F$1,"Område",$A60,"År",B$2))+(GETPIVOTDATA("Antal",'AED021'!$G$2,"Alder",$G$1,"Område",$A60,"År",B$2)*GETPIVOTDATA("Antal",'AED06'!$H$2,"Alder",$G$1,"Område",$A60,"År",B$2))+(GETPIVOTDATA("Antal",'AED021'!$G$2,"Alder",$H$1,"Område",$A60,"År",B$2)*GETPIVOTDATA("Antal",'AED06'!$H$2,"Alder",$H$1,"Område",$A60,"År",B$2)))/GETPIVOTDATA("Antal",'AED06'!$H$2,"Område",$A60,"År",B$2)</f>
        <v>3.2530048076923075</v>
      </c>
      <c r="C60" s="12">
        <f>((GETPIVOTDATA("Antal",'AED021'!$G$2,"Alder",$F$1,"Område",$A60,"År",C$2)*GETPIVOTDATA("Antal",'AED06'!$H$2,"Alder",$F$1,"Område",$A60,"År",C$2))+(GETPIVOTDATA("Antal",'AED021'!$G$2,"Alder",$G$1,"Område",$A60,"År",C$2)*GETPIVOTDATA("Antal",'AED06'!$H$2,"Alder",$G$1,"Område",$A60,"År",C$2))+(GETPIVOTDATA("Antal",'AED021'!$G$2,"Alder",$H$1,"Område",$A60,"År",C$2)*GETPIVOTDATA("Antal",'AED06'!$H$2,"Alder",$H$1,"Område",$A60,"År",C$2)))/GETPIVOTDATA("Antal",'AED06'!$H$2,"Område",$A60,"År",C$2)</f>
        <v>2.0638881764555013</v>
      </c>
      <c r="D60" s="8">
        <f t="shared" si="0"/>
        <v>-0.36554407433549707</v>
      </c>
      <c r="E60">
        <f t="shared" si="1"/>
        <v>1</v>
      </c>
      <c r="F60" s="28">
        <f>+(((GETPIVOTDATA("Antal",'AED021'!$G$2,"Alder","80-84 år","Område",$A60,"År",F$2)*GETPIVOTDATA("Antal",'AED06'!$H$2,"Alder","80-84 år","Område",$A60,"År",F$2))+(GETPIVOTDATA("Antal",'AED021'!$G$2,"Alder","85-89 år","Område",$A60,"År",F$2)*GETPIVOTDATA("Antal",'AED06'!$H$2,"Alder","85-89 år","Område",$A60,"År",B$2))+GETPIVOTDATA("Antal",'AED06'!$H$2,"Alder","90 år og derover","Område",$A60,"År",F$2)*GETPIVOTDATA("Antal",'AED021'!$G$2,"Alder","90 år og derover","Område",$A60,"År",F$2)))/GETPIVOTDATA("Antal",'AED06'!$H$2,"Område",$A60,"År",F$2)</f>
        <v>3.2530048076923075</v>
      </c>
      <c r="G60" s="28">
        <f>+(((GETPIVOTDATA("Antal",'AED021'!$G$2,"Alder","80-84 år","Område",$A60,"År",G$2)*GETPIVOTDATA("Antal",'AED06'!$H$2,"Alder","80-84 år","Område",$A60,"År",G$2))+(GETPIVOTDATA("Antal",'AED021'!$G$2,"Alder","85-89 år","Område",$A60,"År",G$2)*GETPIVOTDATA("Antal",'AED06'!$H$2,"Alder","85-89 år","Område",$A60,"År",C$2))+GETPIVOTDATA("Antal",'AED06'!$H$2,"Alder","90 år og derover","Område",$A60,"År",G$2)*GETPIVOTDATA("Antal",'AED021'!$G$2,"Alder","90 år og derover","Område",$A60,"År",G$2)))/GETPIVOTDATA("Antal",'AED06'!$H$2,"Område",$A60,"År",G$2)</f>
        <v>2.0638881764555013</v>
      </c>
      <c r="H60" s="27">
        <f t="shared" si="2"/>
        <v>-0.57615361374809659</v>
      </c>
      <c r="I60" s="27">
        <f t="shared" si="3"/>
        <v>1</v>
      </c>
    </row>
    <row r="61" spans="1:9" x14ac:dyDescent="0.35">
      <c r="A61" s="7" t="s">
        <v>74</v>
      </c>
      <c r="B61" s="12">
        <f>((GETPIVOTDATA("Antal",'AED021'!$G$2,"Alder",$F$1,"Område",$A61,"År",B$2)*GETPIVOTDATA("Antal",'AED06'!$H$2,"Alder",$F$1,"Område",$A61,"År",B$2))+(GETPIVOTDATA("Antal",'AED021'!$G$2,"Alder",$G$1,"Område",$A61,"År",B$2)*GETPIVOTDATA("Antal",'AED06'!$H$2,"Alder",$G$1,"Område",$A61,"År",B$2))+(GETPIVOTDATA("Antal",'AED021'!$G$2,"Alder",$H$1,"Område",$A61,"År",B$2)*GETPIVOTDATA("Antal",'AED06'!$H$2,"Alder",$H$1,"Område",$A61,"År",B$2)))/GETPIVOTDATA("Antal",'AED06'!$H$2,"Område",$A61,"År",B$2)</f>
        <v>4.4872049415398187</v>
      </c>
      <c r="C61" s="12">
        <f>((GETPIVOTDATA("Antal",'AED021'!$G$2,"Alder",$F$1,"Område",$A61,"År",C$2)*GETPIVOTDATA("Antal",'AED06'!$H$2,"Alder",$F$1,"Område",$A61,"År",C$2))+(GETPIVOTDATA("Antal",'AED021'!$G$2,"Alder",$G$1,"Område",$A61,"År",C$2)*GETPIVOTDATA("Antal",'AED06'!$H$2,"Alder",$G$1,"Område",$A61,"År",C$2))+(GETPIVOTDATA("Antal",'AED021'!$G$2,"Alder",$H$1,"Område",$A61,"År",C$2)*GETPIVOTDATA("Antal",'AED06'!$H$2,"Alder",$H$1,"Område",$A61,"År",C$2)))/GETPIVOTDATA("Antal",'AED06'!$H$2,"Område",$A61,"År",C$2)</f>
        <v>2.9713716327652553</v>
      </c>
      <c r="D61" s="8">
        <f t="shared" si="0"/>
        <v>-0.33781236393771524</v>
      </c>
      <c r="E61">
        <f t="shared" si="1"/>
        <v>1</v>
      </c>
      <c r="F61" s="28">
        <f>+(((GETPIVOTDATA("Antal",'AED021'!$G$2,"Alder","80-84 år","Område",$A61,"År",F$2)*GETPIVOTDATA("Antal",'AED06'!$H$2,"Alder","80-84 år","Område",$A61,"År",F$2))+(GETPIVOTDATA("Antal",'AED021'!$G$2,"Alder","85-89 år","Område",$A61,"År",F$2)*GETPIVOTDATA("Antal",'AED06'!$H$2,"Alder","85-89 år","Område",$A61,"År",B$2))+GETPIVOTDATA("Antal",'AED06'!$H$2,"Alder","90 år og derover","Område",$A61,"År",F$2)*GETPIVOTDATA("Antal",'AED021'!$G$2,"Alder","90 år og derover","Område",$A61,"År",F$2)))/GETPIVOTDATA("Antal",'AED06'!$H$2,"Område",$A61,"År",F$2)</f>
        <v>4.4872049415398187</v>
      </c>
      <c r="G61" s="28">
        <f>+(((GETPIVOTDATA("Antal",'AED021'!$G$2,"Alder","80-84 år","Område",$A61,"År",G$2)*GETPIVOTDATA("Antal",'AED06'!$H$2,"Alder","80-84 år","Område",$A61,"År",G$2))+(GETPIVOTDATA("Antal",'AED021'!$G$2,"Alder","85-89 år","Område",$A61,"År",G$2)*GETPIVOTDATA("Antal",'AED06'!$H$2,"Alder","85-89 år","Område",$A61,"År",C$2))+GETPIVOTDATA("Antal",'AED06'!$H$2,"Alder","90 år og derover","Område",$A61,"År",G$2)*GETPIVOTDATA("Antal",'AED021'!$G$2,"Alder","90 år og derover","Område",$A61,"År",G$2)))/GETPIVOTDATA("Antal",'AED06'!$H$2,"Område",$A61,"År",G$2)</f>
        <v>2.9713716327652553</v>
      </c>
      <c r="H61" s="27">
        <f t="shared" si="2"/>
        <v>-0.5101459851267004</v>
      </c>
      <c r="I61" s="27">
        <f t="shared" si="3"/>
        <v>1</v>
      </c>
    </row>
    <row r="62" spans="1:9" x14ac:dyDescent="0.35">
      <c r="A62" s="7" t="s">
        <v>54</v>
      </c>
      <c r="B62" s="12">
        <f>((GETPIVOTDATA("Antal",'AED021'!$G$2,"Alder",$F$1,"Område",$A62,"År",B$2)*GETPIVOTDATA("Antal",'AED06'!$H$2,"Alder",$F$1,"Område",$A62,"År",B$2))+(GETPIVOTDATA("Antal",'AED021'!$G$2,"Alder",$G$1,"Område",$A62,"År",B$2)*GETPIVOTDATA("Antal",'AED06'!$H$2,"Alder",$G$1,"Område",$A62,"År",B$2))+(GETPIVOTDATA("Antal",'AED021'!$G$2,"Alder",$H$1,"Område",$A62,"År",B$2)*GETPIVOTDATA("Antal",'AED06'!$H$2,"Alder",$H$1,"Område",$A62,"År",B$2)))/GETPIVOTDATA("Antal",'AED06'!$H$2,"Område",$A62,"År",B$2)</f>
        <v>5.742700729927007</v>
      </c>
      <c r="C62" s="12">
        <f>((GETPIVOTDATA("Antal",'AED021'!$G$2,"Alder",$F$1,"Område",$A62,"År",C$2)*GETPIVOTDATA("Antal",'AED06'!$H$2,"Alder",$F$1,"Område",$A62,"År",C$2))+(GETPIVOTDATA("Antal",'AED021'!$G$2,"Alder",$G$1,"Område",$A62,"År",C$2)*GETPIVOTDATA("Antal",'AED06'!$H$2,"Alder",$G$1,"Område",$A62,"År",C$2))+(GETPIVOTDATA("Antal",'AED021'!$G$2,"Alder",$H$1,"Område",$A62,"År",C$2)*GETPIVOTDATA("Antal",'AED06'!$H$2,"Alder",$H$1,"Område",$A62,"År",C$2)))/GETPIVOTDATA("Antal",'AED06'!$H$2,"Område",$A62,"År",C$2)</f>
        <v>3.7099206349206351</v>
      </c>
      <c r="D62" s="8">
        <f t="shared" si="0"/>
        <v>-0.3539763241383832</v>
      </c>
      <c r="E62">
        <f t="shared" si="1"/>
        <v>1</v>
      </c>
      <c r="F62" s="28">
        <f>+(((GETPIVOTDATA("Antal",'AED021'!$G$2,"Alder","80-84 år","Område",$A62,"År",F$2)*GETPIVOTDATA("Antal",'AED06'!$H$2,"Alder","80-84 år","Område",$A62,"År",F$2))+(GETPIVOTDATA("Antal",'AED021'!$G$2,"Alder","85-89 år","Område",$A62,"År",F$2)*GETPIVOTDATA("Antal",'AED06'!$H$2,"Alder","85-89 år","Område",$A62,"År",B$2))+GETPIVOTDATA("Antal",'AED06'!$H$2,"Alder","90 år og derover","Område",$A62,"År",F$2)*GETPIVOTDATA("Antal",'AED021'!$G$2,"Alder","90 år og derover","Område",$A62,"År",F$2)))/GETPIVOTDATA("Antal",'AED06'!$H$2,"Område",$A62,"År",F$2)</f>
        <v>5.742700729927007</v>
      </c>
      <c r="G62" s="28">
        <f>+(((GETPIVOTDATA("Antal",'AED021'!$G$2,"Alder","80-84 år","Område",$A62,"År",G$2)*GETPIVOTDATA("Antal",'AED06'!$H$2,"Alder","80-84 år","Område",$A62,"År",G$2))+(GETPIVOTDATA("Antal",'AED021'!$G$2,"Alder","85-89 år","Område",$A62,"År",G$2)*GETPIVOTDATA("Antal",'AED06'!$H$2,"Alder","85-89 år","Område",$A62,"År",C$2))+GETPIVOTDATA("Antal",'AED06'!$H$2,"Alder","90 år og derover","Område",$A62,"År",G$2)*GETPIVOTDATA("Antal",'AED021'!$G$2,"Alder","90 år og derover","Område",$A62,"År",G$2)))/GETPIVOTDATA("Antal",'AED06'!$H$2,"Område",$A62,"År",G$2)</f>
        <v>3.7099206349206351</v>
      </c>
      <c r="H62" s="27">
        <f t="shared" si="2"/>
        <v>-0.5479308845241263</v>
      </c>
      <c r="I62" s="27">
        <f t="shared" si="3"/>
        <v>1</v>
      </c>
    </row>
    <row r="63" spans="1:9" x14ac:dyDescent="0.35">
      <c r="A63" s="7" t="s">
        <v>55</v>
      </c>
      <c r="B63" s="12">
        <f>((GETPIVOTDATA("Antal",'AED021'!$G$2,"Alder",$F$1,"Område",$A63,"År",B$2)*GETPIVOTDATA("Antal",'AED06'!$H$2,"Alder",$F$1,"Område",$A63,"År",B$2))+(GETPIVOTDATA("Antal",'AED021'!$G$2,"Alder",$G$1,"Område",$A63,"År",B$2)*GETPIVOTDATA("Antal",'AED06'!$H$2,"Alder",$G$1,"Område",$A63,"År",B$2))+(GETPIVOTDATA("Antal",'AED021'!$G$2,"Alder",$H$1,"Område",$A63,"År",B$2)*GETPIVOTDATA("Antal",'AED06'!$H$2,"Alder",$H$1,"Område",$A63,"År",B$2)))/GETPIVOTDATA("Antal",'AED06'!$H$2,"Område",$A63,"År",B$2)</f>
        <v>4.4340685904215142</v>
      </c>
      <c r="C63" s="12">
        <f>((GETPIVOTDATA("Antal",'AED021'!$G$2,"Alder",$F$1,"Område",$A63,"År",C$2)*GETPIVOTDATA("Antal",'AED06'!$H$2,"Alder",$F$1,"Område",$A63,"År",C$2))+(GETPIVOTDATA("Antal",'AED021'!$G$2,"Alder",$G$1,"Område",$A63,"År",C$2)*GETPIVOTDATA("Antal",'AED06'!$H$2,"Alder",$G$1,"Område",$A63,"År",C$2))+(GETPIVOTDATA("Antal",'AED021'!$G$2,"Alder",$H$1,"Område",$A63,"År",C$2)*GETPIVOTDATA("Antal",'AED06'!$H$2,"Alder",$H$1,"Område",$A63,"År",C$2)))/GETPIVOTDATA("Antal",'AED06'!$H$2,"Område",$A63,"År",C$2)</f>
        <v>4.2735790335790336</v>
      </c>
      <c r="D63" s="8">
        <f t="shared" si="0"/>
        <v>-3.6194649128606309E-2</v>
      </c>
      <c r="E63">
        <f t="shared" si="1"/>
        <v>0</v>
      </c>
      <c r="F63" s="28">
        <f>+(((GETPIVOTDATA("Antal",'AED021'!$G$2,"Alder","80-84 år","Område",$A63,"År",F$2)*GETPIVOTDATA("Antal",'AED06'!$H$2,"Alder","80-84 år","Område",$A63,"År",F$2))+(GETPIVOTDATA("Antal",'AED021'!$G$2,"Alder","85-89 år","Område",$A63,"År",F$2)*GETPIVOTDATA("Antal",'AED06'!$H$2,"Alder","85-89 år","Område",$A63,"År",B$2))+GETPIVOTDATA("Antal",'AED06'!$H$2,"Alder","90 år og derover","Område",$A63,"År",F$2)*GETPIVOTDATA("Antal",'AED021'!$G$2,"Alder","90 år og derover","Område",$A63,"År",F$2)))/GETPIVOTDATA("Antal",'AED06'!$H$2,"Område",$A63,"År",F$2)</f>
        <v>4.4340685904215142</v>
      </c>
      <c r="G63" s="28">
        <f>+(((GETPIVOTDATA("Antal",'AED021'!$G$2,"Alder","80-84 år","Område",$A63,"År",G$2)*GETPIVOTDATA("Antal",'AED06'!$H$2,"Alder","80-84 år","Område",$A63,"År",G$2))+(GETPIVOTDATA("Antal",'AED021'!$G$2,"Alder","85-89 år","Område",$A63,"År",G$2)*GETPIVOTDATA("Antal",'AED06'!$H$2,"Alder","85-89 år","Område",$A63,"År",C$2))+GETPIVOTDATA("Antal",'AED06'!$H$2,"Alder","90 år og derover","Område",$A63,"År",G$2)*GETPIVOTDATA("Antal",'AED021'!$G$2,"Alder","90 år og derover","Område",$A63,"År",G$2)))/GETPIVOTDATA("Antal",'AED06'!$H$2,"Område",$A63,"År",G$2)</f>
        <v>4.2735790335790336</v>
      </c>
      <c r="H63" s="27">
        <f t="shared" si="2"/>
        <v>-3.7553899338577112E-2</v>
      </c>
      <c r="I63" s="27">
        <f t="shared" si="3"/>
        <v>0</v>
      </c>
    </row>
    <row r="64" spans="1:9" x14ac:dyDescent="0.35">
      <c r="A64" s="7" t="s">
        <v>42</v>
      </c>
      <c r="B64" s="12">
        <f>((GETPIVOTDATA("Antal",'AED021'!$G$2,"Alder",$F$1,"Område",$A64,"År",B$2)*GETPIVOTDATA("Antal",'AED06'!$H$2,"Alder",$F$1,"Område",$A64,"År",B$2))+(GETPIVOTDATA("Antal",'AED021'!$G$2,"Alder",$G$1,"Område",$A64,"År",B$2)*GETPIVOTDATA("Antal",'AED06'!$H$2,"Alder",$G$1,"Område",$A64,"År",B$2))+(GETPIVOTDATA("Antal",'AED021'!$G$2,"Alder",$H$1,"Område",$A64,"År",B$2)*GETPIVOTDATA("Antal",'AED06'!$H$2,"Alder",$H$1,"Område",$A64,"År",B$2)))/GETPIVOTDATA("Antal",'AED06'!$H$2,"Område",$A64,"År",B$2)</f>
        <v>4.300657128597571</v>
      </c>
      <c r="C64" s="12">
        <f>((GETPIVOTDATA("Antal",'AED021'!$G$2,"Alder",$F$1,"Område",$A64,"År",C$2)*GETPIVOTDATA("Antal",'AED06'!$H$2,"Alder",$F$1,"Område",$A64,"År",C$2))+(GETPIVOTDATA("Antal",'AED021'!$G$2,"Alder",$G$1,"Område",$A64,"År",C$2)*GETPIVOTDATA("Antal",'AED06'!$H$2,"Alder",$G$1,"Område",$A64,"År",C$2))+(GETPIVOTDATA("Antal",'AED021'!$G$2,"Alder",$H$1,"Område",$A64,"År",C$2)*GETPIVOTDATA("Antal",'AED06'!$H$2,"Alder",$H$1,"Område",$A64,"År",C$2)))/GETPIVOTDATA("Antal",'AED06'!$H$2,"Område",$A64,"År",C$2)</f>
        <v>3.0586785569517634</v>
      </c>
      <c r="D64" s="8">
        <f t="shared" si="0"/>
        <v>-0.28878809319328658</v>
      </c>
      <c r="E64">
        <f t="shared" si="1"/>
        <v>1</v>
      </c>
      <c r="F64" s="28">
        <f>+(((GETPIVOTDATA("Antal",'AED021'!$G$2,"Alder","80-84 år","Område",$A64,"År",F$2)*GETPIVOTDATA("Antal",'AED06'!$H$2,"Alder","80-84 år","Område",$A64,"År",F$2))+(GETPIVOTDATA("Antal",'AED021'!$G$2,"Alder","85-89 år","Område",$A64,"År",F$2)*GETPIVOTDATA("Antal",'AED06'!$H$2,"Alder","85-89 år","Område",$A64,"År",B$2))+GETPIVOTDATA("Antal",'AED06'!$H$2,"Alder","90 år og derover","Område",$A64,"År",F$2)*GETPIVOTDATA("Antal",'AED021'!$G$2,"Alder","90 år og derover","Område",$A64,"År",F$2)))/GETPIVOTDATA("Antal",'AED06'!$H$2,"Område",$A64,"År",F$2)</f>
        <v>4.300657128597571</v>
      </c>
      <c r="G64" s="28">
        <f>+(((GETPIVOTDATA("Antal",'AED021'!$G$2,"Alder","80-84 år","Område",$A64,"År",G$2)*GETPIVOTDATA("Antal",'AED06'!$H$2,"Alder","80-84 år","Område",$A64,"År",G$2))+(GETPIVOTDATA("Antal",'AED021'!$G$2,"Alder","85-89 år","Område",$A64,"År",G$2)*GETPIVOTDATA("Antal",'AED06'!$H$2,"Alder","85-89 år","Område",$A64,"År",C$2))+GETPIVOTDATA("Antal",'AED06'!$H$2,"Alder","90 år og derover","Område",$A64,"År",G$2)*GETPIVOTDATA("Antal",'AED021'!$G$2,"Alder","90 år og derover","Område",$A64,"År",G$2)))/GETPIVOTDATA("Antal",'AED06'!$H$2,"Område",$A64,"År",G$2)</f>
        <v>3.0586785569517634</v>
      </c>
      <c r="H64" s="27">
        <f t="shared" si="2"/>
        <v>-0.40605070082406641</v>
      </c>
      <c r="I64" s="27">
        <f t="shared" si="3"/>
        <v>1</v>
      </c>
    </row>
    <row r="65" spans="1:9" x14ac:dyDescent="0.35">
      <c r="A65" s="7" t="s">
        <v>75</v>
      </c>
      <c r="B65" s="12">
        <f>((GETPIVOTDATA("Antal",'AED021'!$G$2,"Alder",$F$1,"Område",$A65,"År",B$2)*GETPIVOTDATA("Antal",'AED06'!$H$2,"Alder",$F$1,"Område",$A65,"År",B$2))+(GETPIVOTDATA("Antal",'AED021'!$G$2,"Alder",$G$1,"Område",$A65,"År",B$2)*GETPIVOTDATA("Antal",'AED06'!$H$2,"Alder",$G$1,"Område",$A65,"År",B$2))+(GETPIVOTDATA("Antal",'AED021'!$G$2,"Alder",$H$1,"Område",$A65,"År",B$2)*GETPIVOTDATA("Antal",'AED06'!$H$2,"Alder",$H$1,"Område",$A65,"År",B$2)))/GETPIVOTDATA("Antal",'AED06'!$H$2,"Område",$A65,"År",B$2)</f>
        <v>3.223476848090983</v>
      </c>
      <c r="C65" s="12">
        <f>((GETPIVOTDATA("Antal",'AED021'!$G$2,"Alder",$F$1,"Område",$A65,"År",C$2)*GETPIVOTDATA("Antal",'AED06'!$H$2,"Alder",$F$1,"Område",$A65,"År",C$2))+(GETPIVOTDATA("Antal",'AED021'!$G$2,"Alder",$G$1,"Område",$A65,"År",C$2)*GETPIVOTDATA("Antal",'AED06'!$H$2,"Alder",$G$1,"Område",$A65,"År",C$2))+(GETPIVOTDATA("Antal",'AED021'!$G$2,"Alder",$H$1,"Område",$A65,"År",C$2)*GETPIVOTDATA("Antal",'AED06'!$H$2,"Alder",$H$1,"Område",$A65,"År",C$2)))/GETPIVOTDATA("Antal",'AED06'!$H$2,"Område",$A65,"År",C$2)</f>
        <v>4.2523875432525955</v>
      </c>
      <c r="D65" s="8">
        <f t="shared" si="0"/>
        <v>0.31919282924924902</v>
      </c>
      <c r="E65">
        <f t="shared" si="1"/>
        <v>0</v>
      </c>
      <c r="F65" s="28">
        <f>+(((GETPIVOTDATA("Antal",'AED021'!$G$2,"Alder","80-84 år","Område",$A65,"År",F$2)*GETPIVOTDATA("Antal",'AED06'!$H$2,"Alder","80-84 år","Område",$A65,"År",F$2))+(GETPIVOTDATA("Antal",'AED021'!$G$2,"Alder","85-89 år","Område",$A65,"År",F$2)*GETPIVOTDATA("Antal",'AED06'!$H$2,"Alder","85-89 år","Område",$A65,"År",B$2))+GETPIVOTDATA("Antal",'AED06'!$H$2,"Alder","90 år og derover","Område",$A65,"År",F$2)*GETPIVOTDATA("Antal",'AED021'!$G$2,"Alder","90 år og derover","Område",$A65,"År",F$2)))/GETPIVOTDATA("Antal",'AED06'!$H$2,"Område",$A65,"År",F$2)</f>
        <v>3.223476848090983</v>
      </c>
      <c r="G65" s="28">
        <f>+(((GETPIVOTDATA("Antal",'AED021'!$G$2,"Alder","80-84 år","Område",$A65,"År",G$2)*GETPIVOTDATA("Antal",'AED06'!$H$2,"Alder","80-84 år","Område",$A65,"År",G$2))+(GETPIVOTDATA("Antal",'AED021'!$G$2,"Alder","85-89 år","Område",$A65,"År",G$2)*GETPIVOTDATA("Antal",'AED06'!$H$2,"Alder","85-89 år","Område",$A65,"År",C$2))+GETPIVOTDATA("Antal",'AED06'!$H$2,"Alder","90 år og derover","Område",$A65,"År",G$2)*GETPIVOTDATA("Antal",'AED021'!$G$2,"Alder","90 år og derover","Område",$A65,"År",G$2)))/GETPIVOTDATA("Antal",'AED06'!$H$2,"Område",$A65,"År",G$2)</f>
        <v>4.2523875432525955</v>
      </c>
      <c r="H65" s="27">
        <f t="shared" si="2"/>
        <v>0.24196070670798084</v>
      </c>
      <c r="I65" s="27">
        <f t="shared" si="3"/>
        <v>0</v>
      </c>
    </row>
    <row r="66" spans="1:9" x14ac:dyDescent="0.35">
      <c r="A66" s="7" t="s">
        <v>56</v>
      </c>
      <c r="B66" s="12">
        <f>((GETPIVOTDATA("Antal",'AED021'!$G$2,"Alder",$F$1,"Område",$A66,"År",B$2)*GETPIVOTDATA("Antal",'AED06'!$H$2,"Alder",$F$1,"Område",$A66,"År",B$2))+(GETPIVOTDATA("Antal",'AED021'!$G$2,"Alder",$G$1,"Område",$A66,"År",B$2)*GETPIVOTDATA("Antal",'AED06'!$H$2,"Alder",$G$1,"Område",$A66,"År",B$2))+(GETPIVOTDATA("Antal",'AED021'!$G$2,"Alder",$H$1,"Område",$A66,"År",B$2)*GETPIVOTDATA("Antal",'AED06'!$H$2,"Alder",$H$1,"Område",$A66,"År",B$2)))/GETPIVOTDATA("Antal",'AED06'!$H$2,"Område",$A66,"År",B$2)</f>
        <v>3.3502374751034165</v>
      </c>
      <c r="C66" s="12">
        <f>((GETPIVOTDATA("Antal",'AED021'!$G$2,"Alder",$F$1,"Område",$A66,"År",C$2)*GETPIVOTDATA("Antal",'AED06'!$H$2,"Alder",$F$1,"Område",$A66,"År",C$2))+(GETPIVOTDATA("Antal",'AED021'!$G$2,"Alder",$G$1,"Område",$A66,"År",C$2)*GETPIVOTDATA("Antal",'AED06'!$H$2,"Alder",$G$1,"Område",$A66,"År",C$2))+(GETPIVOTDATA("Antal",'AED021'!$G$2,"Alder",$H$1,"Område",$A66,"År",C$2)*GETPIVOTDATA("Antal",'AED06'!$H$2,"Alder",$H$1,"Område",$A66,"År",C$2)))/GETPIVOTDATA("Antal",'AED06'!$H$2,"Område",$A66,"År",C$2)</f>
        <v>2.6586010184157125</v>
      </c>
      <c r="D66" s="8">
        <f t="shared" si="0"/>
        <v>-0.20644400936574034</v>
      </c>
      <c r="E66">
        <f t="shared" si="1"/>
        <v>1</v>
      </c>
      <c r="F66" s="28">
        <f>+(((GETPIVOTDATA("Antal",'AED021'!$G$2,"Alder","80-84 år","Område",$A66,"År",F$2)*GETPIVOTDATA("Antal",'AED06'!$H$2,"Alder","80-84 år","Område",$A66,"År",F$2))+(GETPIVOTDATA("Antal",'AED021'!$G$2,"Alder","85-89 år","Område",$A66,"År",F$2)*GETPIVOTDATA("Antal",'AED06'!$H$2,"Alder","85-89 år","Område",$A66,"År",B$2))+GETPIVOTDATA("Antal",'AED06'!$H$2,"Alder","90 år og derover","Område",$A66,"År",F$2)*GETPIVOTDATA("Antal",'AED021'!$G$2,"Alder","90 år og derover","Område",$A66,"År",F$2)))/GETPIVOTDATA("Antal",'AED06'!$H$2,"Område",$A66,"År",F$2)</f>
        <v>3.3502374751034165</v>
      </c>
      <c r="G66" s="28">
        <f>+(((GETPIVOTDATA("Antal",'AED021'!$G$2,"Alder","80-84 år","Område",$A66,"År",G$2)*GETPIVOTDATA("Antal",'AED06'!$H$2,"Alder","80-84 år","Område",$A66,"År",G$2))+(GETPIVOTDATA("Antal",'AED021'!$G$2,"Alder","85-89 år","Område",$A66,"År",G$2)*GETPIVOTDATA("Antal",'AED06'!$H$2,"Alder","85-89 år","Område",$A66,"År",C$2))+GETPIVOTDATA("Antal",'AED06'!$H$2,"Alder","90 år og derover","Område",$A66,"År",G$2)*GETPIVOTDATA("Antal",'AED021'!$G$2,"Alder","90 år og derover","Område",$A66,"År",G$2)))/GETPIVOTDATA("Antal",'AED06'!$H$2,"Område",$A66,"År",G$2)</f>
        <v>2.6586010184157125</v>
      </c>
      <c r="H66" s="27">
        <f t="shared" si="2"/>
        <v>-0.26015052724980042</v>
      </c>
      <c r="I66" s="27">
        <f t="shared" si="3"/>
        <v>1</v>
      </c>
    </row>
    <row r="67" spans="1:9" x14ac:dyDescent="0.35">
      <c r="A67" s="7" t="s">
        <v>43</v>
      </c>
      <c r="B67" s="12">
        <f>((GETPIVOTDATA("Antal",'AED021'!$G$2,"Alder",$F$1,"Område",$A67,"År",B$2)*GETPIVOTDATA("Antal",'AED06'!$H$2,"Alder",$F$1,"Område",$A67,"År",B$2))+(GETPIVOTDATA("Antal",'AED021'!$G$2,"Alder",$G$1,"Område",$A67,"År",B$2)*GETPIVOTDATA("Antal",'AED06'!$H$2,"Alder",$G$1,"Område",$A67,"År",B$2))+(GETPIVOTDATA("Antal",'AED021'!$G$2,"Alder",$H$1,"Område",$A67,"År",B$2)*GETPIVOTDATA("Antal",'AED06'!$H$2,"Alder",$H$1,"Område",$A67,"År",B$2)))/GETPIVOTDATA("Antal",'AED06'!$H$2,"Område",$A67,"År",B$2)</f>
        <v>3.5928726013562264</v>
      </c>
      <c r="C67" s="12">
        <f>((GETPIVOTDATA("Antal",'AED021'!$G$2,"Alder",$F$1,"Område",$A67,"År",C$2)*GETPIVOTDATA("Antal",'AED06'!$H$2,"Alder",$F$1,"Område",$A67,"År",C$2))+(GETPIVOTDATA("Antal",'AED021'!$G$2,"Alder",$G$1,"Område",$A67,"År",C$2)*GETPIVOTDATA("Antal",'AED06'!$H$2,"Alder",$G$1,"Område",$A67,"År",C$2))+(GETPIVOTDATA("Antal",'AED021'!$G$2,"Alder",$H$1,"Område",$A67,"År",C$2)*GETPIVOTDATA("Antal",'AED06'!$H$2,"Alder",$H$1,"Område",$A67,"År",C$2)))/GETPIVOTDATA("Antal",'AED06'!$H$2,"Område",$A67,"År",C$2)</f>
        <v>3.1701862262825014</v>
      </c>
      <c r="D67" s="8">
        <f t="shared" si="0"/>
        <v>-0.11764580099894741</v>
      </c>
      <c r="E67">
        <f t="shared" si="1"/>
        <v>0</v>
      </c>
      <c r="F67" s="28">
        <f>+(((GETPIVOTDATA("Antal",'AED021'!$G$2,"Alder","80-84 år","Område",$A67,"År",F$2)*GETPIVOTDATA("Antal",'AED06'!$H$2,"Alder","80-84 år","Område",$A67,"År",F$2))+(GETPIVOTDATA("Antal",'AED021'!$G$2,"Alder","85-89 år","Område",$A67,"År",F$2)*GETPIVOTDATA("Antal",'AED06'!$H$2,"Alder","85-89 år","Område",$A67,"År",B$2))+GETPIVOTDATA("Antal",'AED06'!$H$2,"Alder","90 år og derover","Område",$A67,"År",F$2)*GETPIVOTDATA("Antal",'AED021'!$G$2,"Alder","90 år og derover","Område",$A67,"År",F$2)))/GETPIVOTDATA("Antal",'AED06'!$H$2,"Område",$A67,"År",F$2)</f>
        <v>3.5928726013562264</v>
      </c>
      <c r="G67" s="28">
        <f>+(((GETPIVOTDATA("Antal",'AED021'!$G$2,"Alder","80-84 år","Område",$A67,"År",G$2)*GETPIVOTDATA("Antal",'AED06'!$H$2,"Alder","80-84 år","Område",$A67,"År",G$2))+(GETPIVOTDATA("Antal",'AED021'!$G$2,"Alder","85-89 år","Område",$A67,"År",G$2)*GETPIVOTDATA("Antal",'AED06'!$H$2,"Alder","85-89 år","Område",$A67,"År",C$2))+GETPIVOTDATA("Antal",'AED06'!$H$2,"Alder","90 år og derover","Område",$A67,"År",G$2)*GETPIVOTDATA("Antal",'AED021'!$G$2,"Alder","90 år og derover","Område",$A67,"År",G$2)))/GETPIVOTDATA("Antal",'AED06'!$H$2,"Område",$A67,"År",G$2)</f>
        <v>3.1701862262825014</v>
      </c>
      <c r="H67" s="27">
        <f t="shared" si="2"/>
        <v>-0.13333171772983998</v>
      </c>
      <c r="I67" s="27">
        <f t="shared" si="3"/>
        <v>0</v>
      </c>
    </row>
    <row r="68" spans="1:9" x14ac:dyDescent="0.35">
      <c r="A68" s="7" t="s">
        <v>76</v>
      </c>
      <c r="B68" s="12" t="e">
        <f>((GETPIVOTDATA("Antal",'AED021'!$G$2,"Alder",$F$1,"Område",$A68,"År",B$2)*GETPIVOTDATA("Antal",'AED06'!$H$2,"Alder",$F$1,"Område",$A68,"År",B$2))+(GETPIVOTDATA("Antal",'AED021'!$G$2,"Alder",$G$1,"Område",$A68,"År",B$2)*GETPIVOTDATA("Antal",'AED06'!$H$2,"Alder",$G$1,"Område",$A68,"År",B$2))+(GETPIVOTDATA("Antal",'AED021'!$G$2,"Alder",$H$1,"Område",$A68,"År",B$2)*GETPIVOTDATA("Antal",'AED06'!$H$2,"Alder",$H$1,"Område",$A68,"År",B$2)))/GETPIVOTDATA("Antal",'AED06'!$H$2,"Område",$A68,"År",B$2)</f>
        <v>#DIV/0!</v>
      </c>
      <c r="C68" s="12">
        <f>((GETPIVOTDATA("Antal",'AED021'!$G$2,"Alder",$F$1,"Område",$A68,"År",C$2)*GETPIVOTDATA("Antal",'AED06'!$H$2,"Alder",$F$1,"Område",$A68,"År",C$2))+(GETPIVOTDATA("Antal",'AED021'!$G$2,"Alder",$G$1,"Område",$A68,"År",C$2)*GETPIVOTDATA("Antal",'AED06'!$H$2,"Alder",$G$1,"Område",$A68,"År",C$2))+(GETPIVOTDATA("Antal",'AED021'!$G$2,"Alder",$H$1,"Område",$A68,"År",C$2)*GETPIVOTDATA("Antal",'AED06'!$H$2,"Alder",$H$1,"Område",$A68,"År",C$2)))/GETPIVOTDATA("Antal",'AED06'!$H$2,"Område",$A68,"År",C$2)</f>
        <v>3.7541966426858515</v>
      </c>
      <c r="D68" s="8" t="e">
        <f t="shared" ref="D68:D100" si="4">(C68-B68)/B68</f>
        <v>#DIV/0!</v>
      </c>
      <c r="E68" t="e">
        <f t="shared" ref="E68:E100" si="5">IF(D68&lt;-20%,1,0)</f>
        <v>#DIV/0!</v>
      </c>
      <c r="F68" s="28" t="e">
        <f>+(((GETPIVOTDATA("Antal",'AED021'!$G$2,"Alder","80-84 år","Område",$A68,"År",F$2)*GETPIVOTDATA("Antal",'AED06'!$H$2,"Alder","80-84 år","Område",$A68,"År",F$2))+(GETPIVOTDATA("Antal",'AED021'!$G$2,"Alder","85-89 år","Område",$A68,"År",F$2)*GETPIVOTDATA("Antal",'AED06'!$H$2,"Alder","85-89 år","Område",$A68,"År",B$2))+GETPIVOTDATA("Antal",'AED06'!$H$2,"Alder","90 år og derover","Område",$A68,"År",F$2)*GETPIVOTDATA("Antal",'AED021'!$G$2,"Alder","90 år og derover","Område",$A68,"År",F$2)))/GETPIVOTDATA("Antal",'AED06'!$H$2,"Område",$A68,"År",F$2)</f>
        <v>#DIV/0!</v>
      </c>
      <c r="G68" s="28">
        <f>+(((GETPIVOTDATA("Antal",'AED021'!$G$2,"Alder","80-84 år","Område",$A68,"År",G$2)*GETPIVOTDATA("Antal",'AED06'!$H$2,"Alder","80-84 år","Område",$A68,"År",G$2))+(GETPIVOTDATA("Antal",'AED021'!$G$2,"Alder","85-89 år","Område",$A68,"År",G$2)*GETPIVOTDATA("Antal",'AED06'!$H$2,"Alder","85-89 år","Område",$A68,"År",C$2))+GETPIVOTDATA("Antal",'AED06'!$H$2,"Alder","90 år og derover","Område",$A68,"År",G$2)*GETPIVOTDATA("Antal",'AED021'!$G$2,"Alder","90 år og derover","Område",$A68,"År",G$2)))/GETPIVOTDATA("Antal",'AED06'!$H$2,"Område",$A68,"År",G$2)</f>
        <v>3.7541966426858515</v>
      </c>
      <c r="H68" s="27" t="e">
        <f t="shared" ref="H68:H100" si="6">+(G68-F68)/G68</f>
        <v>#DIV/0!</v>
      </c>
      <c r="I68" s="27" t="e">
        <f t="shared" ref="I68:I100" si="7">+IF(H68&lt;-0.2,1,0)</f>
        <v>#DIV/0!</v>
      </c>
    </row>
    <row r="69" spans="1:9" x14ac:dyDescent="0.35">
      <c r="A69" s="7" t="s">
        <v>97</v>
      </c>
      <c r="B69" s="12">
        <f>((GETPIVOTDATA("Antal",'AED021'!$G$2,"Alder",$F$1,"Område",$A69,"År",B$2)*GETPIVOTDATA("Antal",'AED06'!$H$2,"Alder",$F$1,"Område",$A69,"År",B$2))+(GETPIVOTDATA("Antal",'AED021'!$G$2,"Alder",$G$1,"Område",$A69,"År",B$2)*GETPIVOTDATA("Antal",'AED06'!$H$2,"Alder",$G$1,"Område",$A69,"År",B$2))+(GETPIVOTDATA("Antal",'AED021'!$G$2,"Alder",$H$1,"Område",$A69,"År",B$2)*GETPIVOTDATA("Antal",'AED06'!$H$2,"Alder",$H$1,"Område",$A69,"År",B$2)))/GETPIVOTDATA("Antal",'AED06'!$H$2,"Område",$A69,"År",B$2)</f>
        <v>4.1762135922330099</v>
      </c>
      <c r="C69" s="12">
        <f>((GETPIVOTDATA("Antal",'AED021'!$G$2,"Alder",$F$1,"Område",$A69,"År",C$2)*GETPIVOTDATA("Antal",'AED06'!$H$2,"Alder",$F$1,"Område",$A69,"År",C$2))+(GETPIVOTDATA("Antal",'AED021'!$G$2,"Alder",$G$1,"Område",$A69,"År",C$2)*GETPIVOTDATA("Antal",'AED06'!$H$2,"Alder",$G$1,"Område",$A69,"År",C$2))+(GETPIVOTDATA("Antal",'AED021'!$G$2,"Alder",$H$1,"Område",$A69,"År",C$2)*GETPIVOTDATA("Antal",'AED06'!$H$2,"Alder",$H$1,"Område",$A69,"År",C$2)))/GETPIVOTDATA("Antal",'AED06'!$H$2,"Område",$A69,"År",C$2)</f>
        <v>2.8239990467111538</v>
      </c>
      <c r="D69" s="8">
        <f t="shared" si="4"/>
        <v>-0.32378960406544505</v>
      </c>
      <c r="E69">
        <f t="shared" si="5"/>
        <v>1</v>
      </c>
      <c r="F69" s="28">
        <f>+(((GETPIVOTDATA("Antal",'AED021'!$G$2,"Alder","80-84 år","Område",$A69,"År",F$2)*GETPIVOTDATA("Antal",'AED06'!$H$2,"Alder","80-84 år","Område",$A69,"År",F$2))+(GETPIVOTDATA("Antal",'AED021'!$G$2,"Alder","85-89 år","Område",$A69,"År",F$2)*GETPIVOTDATA("Antal",'AED06'!$H$2,"Alder","85-89 år","Område",$A69,"År",B$2))+GETPIVOTDATA("Antal",'AED06'!$H$2,"Alder","90 år og derover","Område",$A69,"År",F$2)*GETPIVOTDATA("Antal",'AED021'!$G$2,"Alder","90 år og derover","Område",$A69,"År",F$2)))/GETPIVOTDATA("Antal",'AED06'!$H$2,"Område",$A69,"År",F$2)</f>
        <v>4.1762135922330099</v>
      </c>
      <c r="G69" s="28">
        <f>+(((GETPIVOTDATA("Antal",'AED021'!$G$2,"Alder","80-84 år","Område",$A69,"År",G$2)*GETPIVOTDATA("Antal",'AED06'!$H$2,"Alder","80-84 år","Område",$A69,"År",G$2))+(GETPIVOTDATA("Antal",'AED021'!$G$2,"Alder","85-89 år","Område",$A69,"År",G$2)*GETPIVOTDATA("Antal",'AED06'!$H$2,"Alder","85-89 år","Område",$A69,"År",C$2))+GETPIVOTDATA("Antal",'AED06'!$H$2,"Alder","90 år og derover","Område",$A69,"År",G$2)*GETPIVOTDATA("Antal",'AED021'!$G$2,"Alder","90 år og derover","Område",$A69,"År",G$2)))/GETPIVOTDATA("Antal",'AED06'!$H$2,"Område",$A69,"År",G$2)</f>
        <v>2.8239990467111538</v>
      </c>
      <c r="H69" s="27">
        <f t="shared" si="6"/>
        <v>-0.47882967492381179</v>
      </c>
      <c r="I69" s="27">
        <f t="shared" si="7"/>
        <v>1</v>
      </c>
    </row>
    <row r="70" spans="1:9" x14ac:dyDescent="0.35">
      <c r="A70" s="7" t="s">
        <v>86</v>
      </c>
      <c r="B70" s="12">
        <f>((GETPIVOTDATA("Antal",'AED021'!$G$2,"Alder",$F$1,"Område",$A70,"År",B$2)*GETPIVOTDATA("Antal",'AED06'!$H$2,"Alder",$F$1,"Område",$A70,"År",B$2))+(GETPIVOTDATA("Antal",'AED021'!$G$2,"Alder",$G$1,"Område",$A70,"År",B$2)*GETPIVOTDATA("Antal",'AED06'!$H$2,"Alder",$G$1,"Område",$A70,"År",B$2))+(GETPIVOTDATA("Antal",'AED021'!$G$2,"Alder",$H$1,"Område",$A70,"År",B$2)*GETPIVOTDATA("Antal",'AED06'!$H$2,"Alder",$H$1,"Område",$A70,"År",B$2)))/GETPIVOTDATA("Antal",'AED06'!$H$2,"Område",$A70,"År",B$2)</f>
        <v>3.6097982421094685</v>
      </c>
      <c r="C70" s="12">
        <f>((GETPIVOTDATA("Antal",'AED021'!$G$2,"Alder",$F$1,"Område",$A70,"År",C$2)*GETPIVOTDATA("Antal",'AED06'!$H$2,"Alder",$F$1,"Område",$A70,"År",C$2))+(GETPIVOTDATA("Antal",'AED021'!$G$2,"Alder",$G$1,"Område",$A70,"År",C$2)*GETPIVOTDATA("Antal",'AED06'!$H$2,"Alder",$G$1,"Område",$A70,"År",C$2))+(GETPIVOTDATA("Antal",'AED021'!$G$2,"Alder",$H$1,"Område",$A70,"År",C$2)*GETPIVOTDATA("Antal",'AED06'!$H$2,"Alder",$H$1,"Område",$A70,"År",C$2)))/GETPIVOTDATA("Antal",'AED06'!$H$2,"Område",$A70,"År",C$2)</f>
        <v>4.5489604614829959</v>
      </c>
      <c r="D70" s="8">
        <f t="shared" si="4"/>
        <v>0.2601702799945701</v>
      </c>
      <c r="E70">
        <f t="shared" si="5"/>
        <v>0</v>
      </c>
      <c r="F70" s="28">
        <f>+(((GETPIVOTDATA("Antal",'AED021'!$G$2,"Alder","80-84 år","Område",$A70,"År",F$2)*GETPIVOTDATA("Antal",'AED06'!$H$2,"Alder","80-84 år","Område",$A70,"År",F$2))+(GETPIVOTDATA("Antal",'AED021'!$G$2,"Alder","85-89 år","Område",$A70,"År",F$2)*GETPIVOTDATA("Antal",'AED06'!$H$2,"Alder","85-89 år","Område",$A70,"År",B$2))+GETPIVOTDATA("Antal",'AED06'!$H$2,"Alder","90 år og derover","Område",$A70,"År",F$2)*GETPIVOTDATA("Antal",'AED021'!$G$2,"Alder","90 år og derover","Område",$A70,"År",F$2)))/GETPIVOTDATA("Antal",'AED06'!$H$2,"Område",$A70,"År",F$2)</f>
        <v>3.6097982421094685</v>
      </c>
      <c r="G70" s="28">
        <f>+(((GETPIVOTDATA("Antal",'AED021'!$G$2,"Alder","80-84 år","Område",$A70,"År",G$2)*GETPIVOTDATA("Antal",'AED06'!$H$2,"Alder","80-84 år","Område",$A70,"År",G$2))+(GETPIVOTDATA("Antal",'AED021'!$G$2,"Alder","85-89 år","Område",$A70,"År",G$2)*GETPIVOTDATA("Antal",'AED06'!$H$2,"Alder","85-89 år","Område",$A70,"År",C$2))+GETPIVOTDATA("Antal",'AED06'!$H$2,"Alder","90 år og derover","Område",$A70,"År",G$2)*GETPIVOTDATA("Antal",'AED021'!$G$2,"Alder","90 år og derover","Område",$A70,"År",G$2)))/GETPIVOTDATA("Antal",'AED06'!$H$2,"Område",$A70,"År",G$2)</f>
        <v>4.5489604614829959</v>
      </c>
      <c r="H70" s="27">
        <f t="shared" si="6"/>
        <v>0.20645644808865921</v>
      </c>
      <c r="I70" s="27">
        <f t="shared" si="7"/>
        <v>0</v>
      </c>
    </row>
    <row r="71" spans="1:9" x14ac:dyDescent="0.35">
      <c r="A71" s="7" t="s">
        <v>44</v>
      </c>
      <c r="B71" s="12">
        <f>((GETPIVOTDATA("Antal",'AED021'!$G$2,"Alder",$F$1,"Område",$A71,"År",B$2)*GETPIVOTDATA("Antal",'AED06'!$H$2,"Alder",$F$1,"Område",$A71,"År",B$2))+(GETPIVOTDATA("Antal",'AED021'!$G$2,"Alder",$G$1,"Område",$A71,"År",B$2)*GETPIVOTDATA("Antal",'AED06'!$H$2,"Alder",$G$1,"Område",$A71,"År",B$2))+(GETPIVOTDATA("Antal",'AED021'!$G$2,"Alder",$H$1,"Område",$A71,"År",B$2)*GETPIVOTDATA("Antal",'AED06'!$H$2,"Alder",$H$1,"Område",$A71,"År",B$2)))/GETPIVOTDATA("Antal",'AED06'!$H$2,"Område",$A71,"År",B$2)</f>
        <v>3.3538860103626948</v>
      </c>
      <c r="C71" s="12">
        <f>((GETPIVOTDATA("Antal",'AED021'!$G$2,"Alder",$F$1,"Område",$A71,"År",C$2)*GETPIVOTDATA("Antal",'AED06'!$H$2,"Alder",$F$1,"Område",$A71,"År",C$2))+(GETPIVOTDATA("Antal",'AED021'!$G$2,"Alder",$G$1,"Område",$A71,"År",C$2)*GETPIVOTDATA("Antal",'AED06'!$H$2,"Alder",$G$1,"Område",$A71,"År",C$2))+(GETPIVOTDATA("Antal",'AED021'!$G$2,"Alder",$H$1,"Område",$A71,"År",C$2)*GETPIVOTDATA("Antal",'AED06'!$H$2,"Alder",$H$1,"Område",$A71,"År",C$2)))/GETPIVOTDATA("Antal",'AED06'!$H$2,"Område",$A71,"År",C$2)</f>
        <v>2.9755688347506326</v>
      </c>
      <c r="D71" s="8">
        <f t="shared" si="4"/>
        <v>-0.11279965223718214</v>
      </c>
      <c r="E71">
        <f t="shared" si="5"/>
        <v>0</v>
      </c>
      <c r="F71" s="28">
        <f>+(((GETPIVOTDATA("Antal",'AED021'!$G$2,"Alder","80-84 år","Område",$A71,"År",F$2)*GETPIVOTDATA("Antal",'AED06'!$H$2,"Alder","80-84 år","Område",$A71,"År",F$2))+(GETPIVOTDATA("Antal",'AED021'!$G$2,"Alder","85-89 år","Område",$A71,"År",F$2)*GETPIVOTDATA("Antal",'AED06'!$H$2,"Alder","85-89 år","Område",$A71,"År",B$2))+GETPIVOTDATA("Antal",'AED06'!$H$2,"Alder","90 år og derover","Område",$A71,"År",F$2)*GETPIVOTDATA("Antal",'AED021'!$G$2,"Alder","90 år og derover","Område",$A71,"År",F$2)))/GETPIVOTDATA("Antal",'AED06'!$H$2,"Område",$A71,"År",F$2)</f>
        <v>3.3538860103626948</v>
      </c>
      <c r="G71" s="28">
        <f>+(((GETPIVOTDATA("Antal",'AED021'!$G$2,"Alder","80-84 år","Område",$A71,"År",G$2)*GETPIVOTDATA("Antal",'AED06'!$H$2,"Alder","80-84 år","Område",$A71,"År",G$2))+(GETPIVOTDATA("Antal",'AED021'!$G$2,"Alder","85-89 år","Område",$A71,"År",G$2)*GETPIVOTDATA("Antal",'AED06'!$H$2,"Alder","85-89 år","Område",$A71,"År",C$2))+GETPIVOTDATA("Antal",'AED06'!$H$2,"Alder","90 år og derover","Område",$A71,"År",G$2)*GETPIVOTDATA("Antal",'AED021'!$G$2,"Alder","90 år og derover","Område",$A71,"År",G$2)))/GETPIVOTDATA("Antal",'AED06'!$H$2,"Område",$A71,"År",G$2)</f>
        <v>2.9755688347506326</v>
      </c>
      <c r="H71" s="27">
        <f t="shared" si="6"/>
        <v>-0.12714112716662027</v>
      </c>
      <c r="I71" s="27">
        <f t="shared" si="7"/>
        <v>0</v>
      </c>
    </row>
    <row r="72" spans="1:9" x14ac:dyDescent="0.35">
      <c r="A72" s="7" t="s">
        <v>35</v>
      </c>
      <c r="B72" s="12">
        <f>((GETPIVOTDATA("Antal",'AED021'!$G$2,"Alder",$F$1,"Område",$A72,"År",B$2)*GETPIVOTDATA("Antal",'AED06'!$H$2,"Alder",$F$1,"Område",$A72,"År",B$2))+(GETPIVOTDATA("Antal",'AED021'!$G$2,"Alder",$G$1,"Område",$A72,"År",B$2)*GETPIVOTDATA("Antal",'AED06'!$H$2,"Alder",$G$1,"Område",$A72,"År",B$2))+(GETPIVOTDATA("Antal",'AED021'!$G$2,"Alder",$H$1,"Område",$A72,"År",B$2)*GETPIVOTDATA("Antal",'AED06'!$H$2,"Alder",$H$1,"Område",$A72,"År",B$2)))/GETPIVOTDATA("Antal",'AED06'!$H$2,"Område",$A72,"År",B$2)</f>
        <v>4.0496874472039197</v>
      </c>
      <c r="C72" s="12">
        <f>((GETPIVOTDATA("Antal",'AED021'!$G$2,"Alder",$F$1,"Område",$A72,"År",C$2)*GETPIVOTDATA("Antal",'AED06'!$H$2,"Alder",$F$1,"Område",$A72,"År",C$2))+(GETPIVOTDATA("Antal",'AED021'!$G$2,"Alder",$G$1,"Område",$A72,"År",C$2)*GETPIVOTDATA("Antal",'AED06'!$H$2,"Alder",$G$1,"Område",$A72,"År",C$2))+(GETPIVOTDATA("Antal",'AED021'!$G$2,"Alder",$H$1,"Område",$A72,"År",C$2)*GETPIVOTDATA("Antal",'AED06'!$H$2,"Alder",$H$1,"Område",$A72,"År",C$2)))/GETPIVOTDATA("Antal",'AED06'!$H$2,"Område",$A72,"År",C$2)</f>
        <v>3.7761812582490104</v>
      </c>
      <c r="D72" s="8">
        <f t="shared" si="4"/>
        <v>-6.7537604449881647E-2</v>
      </c>
      <c r="E72">
        <f t="shared" si="5"/>
        <v>0</v>
      </c>
      <c r="F72" s="28">
        <f>+(((GETPIVOTDATA("Antal",'AED021'!$G$2,"Alder","80-84 år","Område",$A72,"År",F$2)*GETPIVOTDATA("Antal",'AED06'!$H$2,"Alder","80-84 år","Område",$A72,"År",F$2))+(GETPIVOTDATA("Antal",'AED021'!$G$2,"Alder","85-89 år","Område",$A72,"År",F$2)*GETPIVOTDATA("Antal",'AED06'!$H$2,"Alder","85-89 år","Område",$A72,"År",B$2))+GETPIVOTDATA("Antal",'AED06'!$H$2,"Alder","90 år og derover","Område",$A72,"År",F$2)*GETPIVOTDATA("Antal",'AED021'!$G$2,"Alder","90 år og derover","Område",$A72,"År",F$2)))/GETPIVOTDATA("Antal",'AED06'!$H$2,"Område",$A72,"År",F$2)</f>
        <v>4.0496874472039197</v>
      </c>
      <c r="G72" s="28">
        <f>+(((GETPIVOTDATA("Antal",'AED021'!$G$2,"Alder","80-84 år","Område",$A72,"År",G$2)*GETPIVOTDATA("Antal",'AED06'!$H$2,"Alder","80-84 år","Område",$A72,"År",G$2))+(GETPIVOTDATA("Antal",'AED021'!$G$2,"Alder","85-89 år","Område",$A72,"År",G$2)*GETPIVOTDATA("Antal",'AED06'!$H$2,"Alder","85-89 år","Område",$A72,"År",C$2))+GETPIVOTDATA("Antal",'AED06'!$H$2,"Alder","90 år og derover","Område",$A72,"År",G$2)*GETPIVOTDATA("Antal",'AED021'!$G$2,"Alder","90 år og derover","Område",$A72,"År",G$2)))/GETPIVOTDATA("Antal",'AED06'!$H$2,"Område",$A72,"År",G$2)</f>
        <v>3.7761812582490104</v>
      </c>
      <c r="H72" s="27">
        <f t="shared" si="6"/>
        <v>-7.2429306288579021E-2</v>
      </c>
      <c r="I72" s="27">
        <f t="shared" si="7"/>
        <v>0</v>
      </c>
    </row>
    <row r="73" spans="1:9" x14ac:dyDescent="0.35">
      <c r="A73" s="7" t="s">
        <v>30</v>
      </c>
      <c r="B73" s="12">
        <f>((GETPIVOTDATA("Antal",'AED021'!$G$2,"Alder",$F$1,"Område",$A73,"År",B$2)*GETPIVOTDATA("Antal",'AED06'!$H$2,"Alder",$F$1,"Område",$A73,"År",B$2))+(GETPIVOTDATA("Antal",'AED021'!$G$2,"Alder",$G$1,"Område",$A73,"År",B$2)*GETPIVOTDATA("Antal",'AED06'!$H$2,"Alder",$G$1,"Område",$A73,"År",B$2))+(GETPIVOTDATA("Antal",'AED021'!$G$2,"Alder",$H$1,"Område",$A73,"År",B$2)*GETPIVOTDATA("Antal",'AED06'!$H$2,"Alder",$H$1,"Område",$A73,"År",B$2)))/GETPIVOTDATA("Antal",'AED06'!$H$2,"Område",$A73,"År",B$2)</f>
        <v>3.6077723474696515</v>
      </c>
      <c r="C73" s="12">
        <f>((GETPIVOTDATA("Antal",'AED021'!$G$2,"Alder",$F$1,"Område",$A73,"År",C$2)*GETPIVOTDATA("Antal",'AED06'!$H$2,"Alder",$F$1,"Område",$A73,"År",C$2))+(GETPIVOTDATA("Antal",'AED021'!$G$2,"Alder",$G$1,"Område",$A73,"År",C$2)*GETPIVOTDATA("Antal",'AED06'!$H$2,"Alder",$G$1,"Område",$A73,"År",C$2))+(GETPIVOTDATA("Antal",'AED021'!$G$2,"Alder",$H$1,"Område",$A73,"År",C$2)*GETPIVOTDATA("Antal",'AED06'!$H$2,"Alder",$H$1,"Område",$A73,"År",C$2)))/GETPIVOTDATA("Antal",'AED06'!$H$2,"Område",$A73,"År",C$2)</f>
        <v>4.2641786798179053</v>
      </c>
      <c r="D73" s="8">
        <f t="shared" si="4"/>
        <v>0.18194228158786993</v>
      </c>
      <c r="E73">
        <f t="shared" si="5"/>
        <v>0</v>
      </c>
      <c r="F73" s="28">
        <f>+(((GETPIVOTDATA("Antal",'AED021'!$G$2,"Alder","80-84 år","Område",$A73,"År",F$2)*GETPIVOTDATA("Antal",'AED06'!$H$2,"Alder","80-84 år","Område",$A73,"År",F$2))+(GETPIVOTDATA("Antal",'AED021'!$G$2,"Alder","85-89 år","Område",$A73,"År",F$2)*GETPIVOTDATA("Antal",'AED06'!$H$2,"Alder","85-89 år","Område",$A73,"År",B$2))+GETPIVOTDATA("Antal",'AED06'!$H$2,"Alder","90 år og derover","Område",$A73,"År",F$2)*GETPIVOTDATA("Antal",'AED021'!$G$2,"Alder","90 år og derover","Område",$A73,"År",F$2)))/GETPIVOTDATA("Antal",'AED06'!$H$2,"Område",$A73,"År",F$2)</f>
        <v>3.6077723474696515</v>
      </c>
      <c r="G73" s="28">
        <f>+(((GETPIVOTDATA("Antal",'AED021'!$G$2,"Alder","80-84 år","Område",$A73,"År",G$2)*GETPIVOTDATA("Antal",'AED06'!$H$2,"Alder","80-84 år","Område",$A73,"År",G$2))+(GETPIVOTDATA("Antal",'AED021'!$G$2,"Alder","85-89 år","Område",$A73,"År",G$2)*GETPIVOTDATA("Antal",'AED06'!$H$2,"Alder","85-89 år","Område",$A73,"År",C$2))+GETPIVOTDATA("Antal",'AED06'!$H$2,"Alder","90 år og derover","Område",$A73,"År",G$2)*GETPIVOTDATA("Antal",'AED021'!$G$2,"Alder","90 år og derover","Område",$A73,"År",G$2)))/GETPIVOTDATA("Antal",'AED06'!$H$2,"Område",$A73,"År",G$2)</f>
        <v>4.2641786798179053</v>
      </c>
      <c r="H73" s="27">
        <f t="shared" si="6"/>
        <v>0.15393499701477908</v>
      </c>
      <c r="I73" s="27">
        <f t="shared" si="7"/>
        <v>0</v>
      </c>
    </row>
    <row r="74" spans="1:9" x14ac:dyDescent="0.35">
      <c r="A74" s="7" t="s">
        <v>18</v>
      </c>
      <c r="B74" s="12">
        <f>((GETPIVOTDATA("Antal",'AED021'!$G$2,"Alder",$F$1,"Område",$A74,"År",B$2)*GETPIVOTDATA("Antal",'AED06'!$H$2,"Alder",$F$1,"Område",$A74,"År",B$2))+(GETPIVOTDATA("Antal",'AED021'!$G$2,"Alder",$G$1,"Område",$A74,"År",B$2)*GETPIVOTDATA("Antal",'AED06'!$H$2,"Alder",$G$1,"Område",$A74,"År",B$2))+(GETPIVOTDATA("Antal",'AED021'!$G$2,"Alder",$H$1,"Område",$A74,"År",B$2)*GETPIVOTDATA("Antal",'AED06'!$H$2,"Alder",$H$1,"Område",$A74,"År",B$2)))/GETPIVOTDATA("Antal",'AED06'!$H$2,"Område",$A74,"År",B$2)</f>
        <v>4.7054802103515092</v>
      </c>
      <c r="C74" s="12">
        <f>((GETPIVOTDATA("Antal",'AED021'!$G$2,"Alder",$F$1,"Område",$A74,"År",C$2)*GETPIVOTDATA("Antal",'AED06'!$H$2,"Alder",$F$1,"Område",$A74,"År",C$2))+(GETPIVOTDATA("Antal",'AED021'!$G$2,"Alder",$G$1,"Område",$A74,"År",C$2)*GETPIVOTDATA("Antal",'AED06'!$H$2,"Alder",$G$1,"Område",$A74,"År",C$2))+(GETPIVOTDATA("Antal",'AED021'!$G$2,"Alder",$H$1,"Område",$A74,"År",C$2)*GETPIVOTDATA("Antal",'AED06'!$H$2,"Alder",$H$1,"Område",$A74,"År",C$2)))/GETPIVOTDATA("Antal",'AED06'!$H$2,"Område",$A74,"År",C$2)</f>
        <v>4.6169473196354085</v>
      </c>
      <c r="D74" s="8">
        <f t="shared" si="4"/>
        <v>-1.8814847105580988E-2</v>
      </c>
      <c r="E74">
        <f t="shared" si="5"/>
        <v>0</v>
      </c>
      <c r="F74" s="28">
        <f>+(((GETPIVOTDATA("Antal",'AED021'!$G$2,"Alder","80-84 år","Område",$A74,"År",F$2)*GETPIVOTDATA("Antal",'AED06'!$H$2,"Alder","80-84 år","Område",$A74,"År",F$2))+(GETPIVOTDATA("Antal",'AED021'!$G$2,"Alder","85-89 år","Område",$A74,"År",F$2)*GETPIVOTDATA("Antal",'AED06'!$H$2,"Alder","85-89 år","Område",$A74,"År",B$2))+GETPIVOTDATA("Antal",'AED06'!$H$2,"Alder","90 år og derover","Område",$A74,"År",F$2)*GETPIVOTDATA("Antal",'AED021'!$G$2,"Alder","90 år og derover","Område",$A74,"År",F$2)))/GETPIVOTDATA("Antal",'AED06'!$H$2,"Område",$A74,"År",F$2)</f>
        <v>4.7054802103515092</v>
      </c>
      <c r="G74" s="28">
        <f>+(((GETPIVOTDATA("Antal",'AED021'!$G$2,"Alder","80-84 år","Område",$A74,"År",G$2)*GETPIVOTDATA("Antal",'AED06'!$H$2,"Alder","80-84 år","Område",$A74,"År",G$2))+(GETPIVOTDATA("Antal",'AED021'!$G$2,"Alder","85-89 år","Område",$A74,"År",G$2)*GETPIVOTDATA("Antal",'AED06'!$H$2,"Alder","85-89 år","Område",$A74,"År",C$2))+GETPIVOTDATA("Antal",'AED06'!$H$2,"Alder","90 år og derover","Område",$A74,"År",G$2)*GETPIVOTDATA("Antal",'AED021'!$G$2,"Alder","90 år og derover","Område",$A74,"År",G$2)))/GETPIVOTDATA("Antal",'AED06'!$H$2,"Område",$A74,"År",G$2)</f>
        <v>4.6169473196354085</v>
      </c>
      <c r="H74" s="27">
        <f t="shared" si="6"/>
        <v>-1.9175633722217127E-2</v>
      </c>
      <c r="I74" s="27">
        <f t="shared" si="7"/>
        <v>0</v>
      </c>
    </row>
    <row r="75" spans="1:9" x14ac:dyDescent="0.35">
      <c r="A75" s="7" t="s">
        <v>77</v>
      </c>
      <c r="B75" s="12" t="e">
        <f>((GETPIVOTDATA("Antal",'AED021'!$G$2,"Alder",$F$1,"Område",$A75,"År",B$2)*GETPIVOTDATA("Antal",'AED06'!$H$2,"Alder",$F$1,"Område",$A75,"År",B$2))+(GETPIVOTDATA("Antal",'AED021'!$G$2,"Alder",$G$1,"Område",$A75,"År",B$2)*GETPIVOTDATA("Antal",'AED06'!$H$2,"Alder",$G$1,"Område",$A75,"År",B$2))+(GETPIVOTDATA("Antal",'AED021'!$G$2,"Alder",$H$1,"Område",$A75,"År",B$2)*GETPIVOTDATA("Antal",'AED06'!$H$2,"Alder",$H$1,"Område",$A75,"År",B$2)))/GETPIVOTDATA("Antal",'AED06'!$H$2,"Område",$A75,"År",B$2)</f>
        <v>#DIV/0!</v>
      </c>
      <c r="C75" s="12">
        <f>((GETPIVOTDATA("Antal",'AED021'!$G$2,"Alder",$F$1,"Område",$A75,"År",C$2)*GETPIVOTDATA("Antal",'AED06'!$H$2,"Alder",$F$1,"Område",$A75,"År",C$2))+(GETPIVOTDATA("Antal",'AED021'!$G$2,"Alder",$G$1,"Område",$A75,"År",C$2)*GETPIVOTDATA("Antal",'AED06'!$H$2,"Alder",$G$1,"Område",$A75,"År",C$2))+(GETPIVOTDATA("Antal",'AED021'!$G$2,"Alder",$H$1,"Område",$A75,"År",C$2)*GETPIVOTDATA("Antal",'AED06'!$H$2,"Alder",$H$1,"Område",$A75,"År",C$2)))/GETPIVOTDATA("Antal",'AED06'!$H$2,"Område",$A75,"År",C$2)</f>
        <v>3.1170552147239259</v>
      </c>
      <c r="D75" s="8" t="e">
        <f t="shared" si="4"/>
        <v>#DIV/0!</v>
      </c>
      <c r="E75" t="e">
        <f t="shared" si="5"/>
        <v>#DIV/0!</v>
      </c>
      <c r="F75" s="28" t="e">
        <f>+(((GETPIVOTDATA("Antal",'AED021'!$G$2,"Alder","80-84 år","Område",$A75,"År",F$2)*GETPIVOTDATA("Antal",'AED06'!$H$2,"Alder","80-84 år","Område",$A75,"År",F$2))+(GETPIVOTDATA("Antal",'AED021'!$G$2,"Alder","85-89 år","Område",$A75,"År",F$2)*GETPIVOTDATA("Antal",'AED06'!$H$2,"Alder","85-89 år","Område",$A75,"År",B$2))+GETPIVOTDATA("Antal",'AED06'!$H$2,"Alder","90 år og derover","Område",$A75,"År",F$2)*GETPIVOTDATA("Antal",'AED021'!$G$2,"Alder","90 år og derover","Område",$A75,"År",F$2)))/GETPIVOTDATA("Antal",'AED06'!$H$2,"Område",$A75,"År",F$2)</f>
        <v>#DIV/0!</v>
      </c>
      <c r="G75" s="28">
        <f>+(((GETPIVOTDATA("Antal",'AED021'!$G$2,"Alder","80-84 år","Område",$A75,"År",G$2)*GETPIVOTDATA("Antal",'AED06'!$H$2,"Alder","80-84 år","Område",$A75,"År",G$2))+(GETPIVOTDATA("Antal",'AED021'!$G$2,"Alder","85-89 år","Område",$A75,"År",G$2)*GETPIVOTDATA("Antal",'AED06'!$H$2,"Alder","85-89 år","Område",$A75,"År",C$2))+GETPIVOTDATA("Antal",'AED06'!$H$2,"Alder","90 år og derover","Område",$A75,"År",G$2)*GETPIVOTDATA("Antal",'AED021'!$G$2,"Alder","90 år og derover","Område",$A75,"År",G$2)))/GETPIVOTDATA("Antal",'AED06'!$H$2,"Område",$A75,"År",G$2)</f>
        <v>3.1170552147239259</v>
      </c>
      <c r="H75" s="27" t="e">
        <f t="shared" si="6"/>
        <v>#DIV/0!</v>
      </c>
      <c r="I75" s="27" t="e">
        <f t="shared" si="7"/>
        <v>#DIV/0!</v>
      </c>
    </row>
    <row r="76" spans="1:9" x14ac:dyDescent="0.35">
      <c r="A76" s="7" t="s">
        <v>78</v>
      </c>
      <c r="B76" s="12">
        <f>((GETPIVOTDATA("Antal",'AED021'!$G$2,"Alder",$F$1,"Område",$A76,"År",B$2)*GETPIVOTDATA("Antal",'AED06'!$H$2,"Alder",$F$1,"Område",$A76,"År",B$2))+(GETPIVOTDATA("Antal",'AED021'!$G$2,"Alder",$G$1,"Område",$A76,"År",B$2)*GETPIVOTDATA("Antal",'AED06'!$H$2,"Alder",$G$1,"Område",$A76,"År",B$2))+(GETPIVOTDATA("Antal",'AED021'!$G$2,"Alder",$H$1,"Område",$A76,"År",B$2)*GETPIVOTDATA("Antal",'AED06'!$H$2,"Alder",$H$1,"Område",$A76,"År",B$2)))/GETPIVOTDATA("Antal",'AED06'!$H$2,"Område",$A76,"År",B$2)</f>
        <v>3.6694689592209375</v>
      </c>
      <c r="C76" s="12">
        <f>((GETPIVOTDATA("Antal",'AED021'!$G$2,"Alder",$F$1,"Område",$A76,"År",C$2)*GETPIVOTDATA("Antal",'AED06'!$H$2,"Alder",$F$1,"Område",$A76,"År",C$2))+(GETPIVOTDATA("Antal",'AED021'!$G$2,"Alder",$G$1,"Område",$A76,"År",C$2)*GETPIVOTDATA("Antal",'AED06'!$H$2,"Alder",$G$1,"Område",$A76,"År",C$2))+(GETPIVOTDATA("Antal",'AED021'!$G$2,"Alder",$H$1,"Område",$A76,"År",C$2)*GETPIVOTDATA("Antal",'AED06'!$H$2,"Alder",$H$1,"Område",$A76,"År",C$2)))/GETPIVOTDATA("Antal",'AED06'!$H$2,"Område",$A76,"År",C$2)</f>
        <v>4.5316880362479512</v>
      </c>
      <c r="D76" s="8">
        <f t="shared" si="4"/>
        <v>0.23497107799763781</v>
      </c>
      <c r="E76">
        <f t="shared" si="5"/>
        <v>0</v>
      </c>
      <c r="F76" s="28">
        <f>+(((GETPIVOTDATA("Antal",'AED021'!$G$2,"Alder","80-84 år","Område",$A76,"År",F$2)*GETPIVOTDATA("Antal",'AED06'!$H$2,"Alder","80-84 år","Område",$A76,"År",F$2))+(GETPIVOTDATA("Antal",'AED021'!$G$2,"Alder","85-89 år","Område",$A76,"År",F$2)*GETPIVOTDATA("Antal",'AED06'!$H$2,"Alder","85-89 år","Område",$A76,"År",B$2))+GETPIVOTDATA("Antal",'AED06'!$H$2,"Alder","90 år og derover","Område",$A76,"År",F$2)*GETPIVOTDATA("Antal",'AED021'!$G$2,"Alder","90 år og derover","Område",$A76,"År",F$2)))/GETPIVOTDATA("Antal",'AED06'!$H$2,"Område",$A76,"År",F$2)</f>
        <v>3.6694689592209375</v>
      </c>
      <c r="G76" s="28">
        <f>+(((GETPIVOTDATA("Antal",'AED021'!$G$2,"Alder","80-84 år","Område",$A76,"År",G$2)*GETPIVOTDATA("Antal",'AED06'!$H$2,"Alder","80-84 år","Område",$A76,"År",G$2))+(GETPIVOTDATA("Antal",'AED021'!$G$2,"Alder","85-89 år","Område",$A76,"År",G$2)*GETPIVOTDATA("Antal",'AED06'!$H$2,"Alder","85-89 år","Område",$A76,"År",C$2))+GETPIVOTDATA("Antal",'AED06'!$H$2,"Alder","90 år og derover","Område",$A76,"År",G$2)*GETPIVOTDATA("Antal",'AED021'!$G$2,"Alder","90 år og derover","Område",$A76,"År",G$2)))/GETPIVOTDATA("Antal",'AED06'!$H$2,"Område",$A76,"År",G$2)</f>
        <v>4.5316880362479512</v>
      </c>
      <c r="H76" s="27">
        <f t="shared" si="6"/>
        <v>0.19026443791591954</v>
      </c>
      <c r="I76" s="27">
        <f t="shared" si="7"/>
        <v>0</v>
      </c>
    </row>
    <row r="77" spans="1:9" x14ac:dyDescent="0.35">
      <c r="A77" s="7" t="s">
        <v>79</v>
      </c>
      <c r="B77" s="12">
        <f>((GETPIVOTDATA("Antal",'AED021'!$G$2,"Alder",$F$1,"Område",$A77,"År",B$2)*GETPIVOTDATA("Antal",'AED06'!$H$2,"Alder",$F$1,"Område",$A77,"År",B$2))+(GETPIVOTDATA("Antal",'AED021'!$G$2,"Alder",$G$1,"Område",$A77,"År",B$2)*GETPIVOTDATA("Antal",'AED06'!$H$2,"Alder",$G$1,"Område",$A77,"År",B$2))+(GETPIVOTDATA("Antal",'AED021'!$G$2,"Alder",$H$1,"Område",$A77,"År",B$2)*GETPIVOTDATA("Antal",'AED06'!$H$2,"Alder",$H$1,"Område",$A77,"År",B$2)))/GETPIVOTDATA("Antal",'AED06'!$H$2,"Område",$A77,"År",B$2)</f>
        <v>5.2599812996727442</v>
      </c>
      <c r="C77" s="12">
        <f>((GETPIVOTDATA("Antal",'AED021'!$G$2,"Alder",$F$1,"Område",$A77,"År",C$2)*GETPIVOTDATA("Antal",'AED06'!$H$2,"Alder",$F$1,"Område",$A77,"År",C$2))+(GETPIVOTDATA("Antal",'AED021'!$G$2,"Alder",$G$1,"Område",$A77,"År",C$2)*GETPIVOTDATA("Antal",'AED06'!$H$2,"Alder",$G$1,"Område",$A77,"År",C$2))+(GETPIVOTDATA("Antal",'AED021'!$G$2,"Alder",$H$1,"Område",$A77,"År",C$2)*GETPIVOTDATA("Antal",'AED06'!$H$2,"Alder",$H$1,"Område",$A77,"År",C$2)))/GETPIVOTDATA("Antal",'AED06'!$H$2,"Område",$A77,"År",C$2)</f>
        <v>4.5648996397323724</v>
      </c>
      <c r="D77" s="8">
        <f t="shared" si="4"/>
        <v>-0.13214527207228227</v>
      </c>
      <c r="E77">
        <f t="shared" si="5"/>
        <v>0</v>
      </c>
      <c r="F77" s="28">
        <f>+(((GETPIVOTDATA("Antal",'AED021'!$G$2,"Alder","80-84 år","Område",$A77,"År",F$2)*GETPIVOTDATA("Antal",'AED06'!$H$2,"Alder","80-84 år","Område",$A77,"År",F$2))+(GETPIVOTDATA("Antal",'AED021'!$G$2,"Alder","85-89 år","Område",$A77,"År",F$2)*GETPIVOTDATA("Antal",'AED06'!$H$2,"Alder","85-89 år","Område",$A77,"År",B$2))+GETPIVOTDATA("Antal",'AED06'!$H$2,"Alder","90 år og derover","Område",$A77,"År",F$2)*GETPIVOTDATA("Antal",'AED021'!$G$2,"Alder","90 år og derover","Område",$A77,"År",F$2)))/GETPIVOTDATA("Antal",'AED06'!$H$2,"Område",$A77,"År",F$2)</f>
        <v>5.2599812996727442</v>
      </c>
      <c r="G77" s="28">
        <f>+(((GETPIVOTDATA("Antal",'AED021'!$G$2,"Alder","80-84 år","Område",$A77,"År",G$2)*GETPIVOTDATA("Antal",'AED06'!$H$2,"Alder","80-84 år","Område",$A77,"År",G$2))+(GETPIVOTDATA("Antal",'AED021'!$G$2,"Alder","85-89 år","Område",$A77,"År",G$2)*GETPIVOTDATA("Antal",'AED06'!$H$2,"Alder","85-89 år","Område",$A77,"År",C$2))+GETPIVOTDATA("Antal",'AED06'!$H$2,"Alder","90 år og derover","Område",$A77,"År",G$2)*GETPIVOTDATA("Antal",'AED021'!$G$2,"Alder","90 år og derover","Område",$A77,"År",G$2)))/GETPIVOTDATA("Antal",'AED06'!$H$2,"Område",$A77,"År",G$2)</f>
        <v>4.5648996397323724</v>
      </c>
      <c r="H77" s="27">
        <f t="shared" si="6"/>
        <v>-0.15226658082260106</v>
      </c>
      <c r="I77" s="27">
        <f t="shared" si="7"/>
        <v>0</v>
      </c>
    </row>
    <row r="78" spans="1:9" x14ac:dyDescent="0.35">
      <c r="A78" s="7" t="s">
        <v>87</v>
      </c>
      <c r="B78" s="12">
        <f>((GETPIVOTDATA("Antal",'AED021'!$G$2,"Alder",$F$1,"Område",$A78,"År",B$2)*GETPIVOTDATA("Antal",'AED06'!$H$2,"Alder",$F$1,"Område",$A78,"År",B$2))+(GETPIVOTDATA("Antal",'AED021'!$G$2,"Alder",$G$1,"Område",$A78,"År",B$2)*GETPIVOTDATA("Antal",'AED06'!$H$2,"Alder",$G$1,"Område",$A78,"År",B$2))+(GETPIVOTDATA("Antal",'AED021'!$G$2,"Alder",$H$1,"Område",$A78,"År",B$2)*GETPIVOTDATA("Antal",'AED06'!$H$2,"Alder",$H$1,"Område",$A78,"År",B$2)))/GETPIVOTDATA("Antal",'AED06'!$H$2,"Område",$A78,"År",B$2)</f>
        <v>2.9247784296592187</v>
      </c>
      <c r="C78" s="12">
        <f>((GETPIVOTDATA("Antal",'AED021'!$G$2,"Alder",$F$1,"Område",$A78,"År",C$2)*GETPIVOTDATA("Antal",'AED06'!$H$2,"Alder",$F$1,"Område",$A78,"År",C$2))+(GETPIVOTDATA("Antal",'AED021'!$G$2,"Alder",$G$1,"Område",$A78,"År",C$2)*GETPIVOTDATA("Antal",'AED06'!$H$2,"Alder",$G$1,"Område",$A78,"År",C$2))+(GETPIVOTDATA("Antal",'AED021'!$G$2,"Alder",$H$1,"Område",$A78,"År",C$2)*GETPIVOTDATA("Antal",'AED06'!$H$2,"Alder",$H$1,"Område",$A78,"År",C$2)))/GETPIVOTDATA("Antal",'AED06'!$H$2,"Område",$A78,"År",C$2)</f>
        <v>2.7529675547348984</v>
      </c>
      <c r="D78" s="8">
        <f t="shared" si="4"/>
        <v>-5.8743210488029662E-2</v>
      </c>
      <c r="E78">
        <f t="shared" si="5"/>
        <v>0</v>
      </c>
      <c r="F78" s="28">
        <f>+(((GETPIVOTDATA("Antal",'AED021'!$G$2,"Alder","80-84 år","Område",$A78,"År",F$2)*GETPIVOTDATA("Antal",'AED06'!$H$2,"Alder","80-84 år","Område",$A78,"År",F$2))+(GETPIVOTDATA("Antal",'AED021'!$G$2,"Alder","85-89 år","Område",$A78,"År",F$2)*GETPIVOTDATA("Antal",'AED06'!$H$2,"Alder","85-89 år","Område",$A78,"År",B$2))+GETPIVOTDATA("Antal",'AED06'!$H$2,"Alder","90 år og derover","Område",$A78,"År",F$2)*GETPIVOTDATA("Antal",'AED021'!$G$2,"Alder","90 år og derover","Område",$A78,"År",F$2)))/GETPIVOTDATA("Antal",'AED06'!$H$2,"Område",$A78,"År",F$2)</f>
        <v>2.9247784296592187</v>
      </c>
      <c r="G78" s="28">
        <f>+(((GETPIVOTDATA("Antal",'AED021'!$G$2,"Alder","80-84 år","Område",$A78,"År",G$2)*GETPIVOTDATA("Antal",'AED06'!$H$2,"Alder","80-84 år","Område",$A78,"År",G$2))+(GETPIVOTDATA("Antal",'AED021'!$G$2,"Alder","85-89 år","Område",$A78,"År",G$2)*GETPIVOTDATA("Antal",'AED06'!$H$2,"Alder","85-89 år","Område",$A78,"År",C$2))+GETPIVOTDATA("Antal",'AED06'!$H$2,"Alder","90 år og derover","Område",$A78,"År",G$2)*GETPIVOTDATA("Antal",'AED021'!$G$2,"Alder","90 år og derover","Område",$A78,"År",G$2)))/GETPIVOTDATA("Antal",'AED06'!$H$2,"Område",$A78,"År",G$2)</f>
        <v>2.7529675547348984</v>
      </c>
      <c r="H78" s="27">
        <f t="shared" si="6"/>
        <v>-6.2409335202232401E-2</v>
      </c>
      <c r="I78" s="27">
        <f t="shared" si="7"/>
        <v>0</v>
      </c>
    </row>
    <row r="79" spans="1:9" x14ac:dyDescent="0.35">
      <c r="A79" s="7" t="s">
        <v>45</v>
      </c>
      <c r="B79" s="12">
        <f>((GETPIVOTDATA("Antal",'AED021'!$G$2,"Alder",$F$1,"Område",$A79,"År",B$2)*GETPIVOTDATA("Antal",'AED06'!$H$2,"Alder",$F$1,"Område",$A79,"År",B$2))+(GETPIVOTDATA("Antal",'AED021'!$G$2,"Alder",$G$1,"Område",$A79,"År",B$2)*GETPIVOTDATA("Antal",'AED06'!$H$2,"Alder",$G$1,"Område",$A79,"År",B$2))+(GETPIVOTDATA("Antal",'AED021'!$G$2,"Alder",$H$1,"Område",$A79,"År",B$2)*GETPIVOTDATA("Antal",'AED06'!$H$2,"Alder",$H$1,"Område",$A79,"År",B$2)))/GETPIVOTDATA("Antal",'AED06'!$H$2,"Område",$A79,"År",B$2)</f>
        <v>4.649966465459423</v>
      </c>
      <c r="C79" s="12">
        <f>((GETPIVOTDATA("Antal",'AED021'!$G$2,"Alder",$F$1,"Område",$A79,"År",C$2)*GETPIVOTDATA("Antal",'AED06'!$H$2,"Alder",$F$1,"Område",$A79,"År",C$2))+(GETPIVOTDATA("Antal",'AED021'!$G$2,"Alder",$G$1,"Område",$A79,"År",C$2)*GETPIVOTDATA("Antal",'AED06'!$H$2,"Alder",$G$1,"Område",$A79,"År",C$2))+(GETPIVOTDATA("Antal",'AED021'!$G$2,"Alder",$H$1,"Område",$A79,"År",C$2)*GETPIVOTDATA("Antal",'AED06'!$H$2,"Alder",$H$1,"Område",$A79,"År",C$2)))/GETPIVOTDATA("Antal",'AED06'!$H$2,"Område",$A79,"År",C$2)</f>
        <v>4.6964481327800822</v>
      </c>
      <c r="D79" s="8">
        <f t="shared" si="4"/>
        <v>9.9961295776929259E-3</v>
      </c>
      <c r="E79">
        <f t="shared" si="5"/>
        <v>0</v>
      </c>
      <c r="F79" s="28">
        <f>+(((GETPIVOTDATA("Antal",'AED021'!$G$2,"Alder","80-84 år","Område",$A79,"År",F$2)*GETPIVOTDATA("Antal",'AED06'!$H$2,"Alder","80-84 år","Område",$A79,"År",F$2))+(GETPIVOTDATA("Antal",'AED021'!$G$2,"Alder","85-89 år","Område",$A79,"År",F$2)*GETPIVOTDATA("Antal",'AED06'!$H$2,"Alder","85-89 år","Område",$A79,"År",B$2))+GETPIVOTDATA("Antal",'AED06'!$H$2,"Alder","90 år og derover","Område",$A79,"År",F$2)*GETPIVOTDATA("Antal",'AED021'!$G$2,"Alder","90 år og derover","Område",$A79,"År",F$2)))/GETPIVOTDATA("Antal",'AED06'!$H$2,"Område",$A79,"År",F$2)</f>
        <v>4.649966465459423</v>
      </c>
      <c r="G79" s="28">
        <f>+(((GETPIVOTDATA("Antal",'AED021'!$G$2,"Alder","80-84 år","Område",$A79,"År",G$2)*GETPIVOTDATA("Antal",'AED06'!$H$2,"Alder","80-84 år","Område",$A79,"År",G$2))+(GETPIVOTDATA("Antal",'AED021'!$G$2,"Alder","85-89 år","Område",$A79,"År",G$2)*GETPIVOTDATA("Antal",'AED06'!$H$2,"Alder","85-89 år","Område",$A79,"År",C$2))+GETPIVOTDATA("Antal",'AED06'!$H$2,"Alder","90 år og derover","Område",$A79,"År",G$2)*GETPIVOTDATA("Antal",'AED021'!$G$2,"Alder","90 år og derover","Område",$A79,"År",G$2)))/GETPIVOTDATA("Antal",'AED06'!$H$2,"Område",$A79,"År",G$2)</f>
        <v>4.6964481327800822</v>
      </c>
      <c r="H79" s="27">
        <f t="shared" si="6"/>
        <v>9.8971959247730803E-3</v>
      </c>
      <c r="I79" s="27">
        <f t="shared" si="7"/>
        <v>0</v>
      </c>
    </row>
    <row r="80" spans="1:9" x14ac:dyDescent="0.35">
      <c r="A80" s="7" t="s">
        <v>36</v>
      </c>
      <c r="B80" s="12">
        <f>((GETPIVOTDATA("Antal",'AED021'!$G$2,"Alder",$F$1,"Område",$A80,"År",B$2)*GETPIVOTDATA("Antal",'AED06'!$H$2,"Alder",$F$1,"Område",$A80,"År",B$2))+(GETPIVOTDATA("Antal",'AED021'!$G$2,"Alder",$G$1,"Område",$A80,"År",B$2)*GETPIVOTDATA("Antal",'AED06'!$H$2,"Alder",$G$1,"Område",$A80,"År",B$2))+(GETPIVOTDATA("Antal",'AED021'!$G$2,"Alder",$H$1,"Område",$A80,"År",B$2)*GETPIVOTDATA("Antal",'AED06'!$H$2,"Alder",$H$1,"Område",$A80,"År",B$2)))/GETPIVOTDATA("Antal",'AED06'!$H$2,"Område",$A80,"År",B$2)</f>
        <v>3.8467230443974629</v>
      </c>
      <c r="C80" s="12">
        <f>((GETPIVOTDATA("Antal",'AED021'!$G$2,"Alder",$F$1,"Område",$A80,"År",C$2)*GETPIVOTDATA("Antal",'AED06'!$H$2,"Alder",$F$1,"Område",$A80,"År",C$2))+(GETPIVOTDATA("Antal",'AED021'!$G$2,"Alder",$G$1,"Område",$A80,"År",C$2)*GETPIVOTDATA("Antal",'AED06'!$H$2,"Alder",$G$1,"Område",$A80,"År",C$2))+(GETPIVOTDATA("Antal",'AED021'!$G$2,"Alder",$H$1,"Område",$A80,"År",C$2)*GETPIVOTDATA("Antal",'AED06'!$H$2,"Alder",$H$1,"Område",$A80,"År",C$2)))/GETPIVOTDATA("Antal",'AED06'!$H$2,"Område",$A80,"År",C$2)</f>
        <v>3.7844552058111374</v>
      </c>
      <c r="D80" s="8">
        <f t="shared" si="4"/>
        <v>-1.6187242457450943E-2</v>
      </c>
      <c r="E80">
        <f t="shared" si="5"/>
        <v>0</v>
      </c>
      <c r="F80" s="28">
        <f>+(((GETPIVOTDATA("Antal",'AED021'!$G$2,"Alder","80-84 år","Område",$A80,"År",F$2)*GETPIVOTDATA("Antal",'AED06'!$H$2,"Alder","80-84 år","Område",$A80,"År",F$2))+(GETPIVOTDATA("Antal",'AED021'!$G$2,"Alder","85-89 år","Område",$A80,"År",F$2)*GETPIVOTDATA("Antal",'AED06'!$H$2,"Alder","85-89 år","Område",$A80,"År",B$2))+GETPIVOTDATA("Antal",'AED06'!$H$2,"Alder","90 år og derover","Område",$A80,"År",F$2)*GETPIVOTDATA("Antal",'AED021'!$G$2,"Alder","90 år og derover","Område",$A80,"År",F$2)))/GETPIVOTDATA("Antal",'AED06'!$H$2,"Område",$A80,"År",F$2)</f>
        <v>3.8467230443974629</v>
      </c>
      <c r="G80" s="28">
        <f>+(((GETPIVOTDATA("Antal",'AED021'!$G$2,"Alder","80-84 år","Område",$A80,"År",G$2)*GETPIVOTDATA("Antal",'AED06'!$H$2,"Alder","80-84 år","Område",$A80,"År",G$2))+(GETPIVOTDATA("Antal",'AED021'!$G$2,"Alder","85-89 år","Område",$A80,"År",G$2)*GETPIVOTDATA("Antal",'AED06'!$H$2,"Alder","85-89 år","Område",$A80,"År",C$2))+GETPIVOTDATA("Antal",'AED06'!$H$2,"Alder","90 år og derover","Område",$A80,"År",G$2)*GETPIVOTDATA("Antal",'AED021'!$G$2,"Alder","90 år og derover","Område",$A80,"År",G$2)))/GETPIVOTDATA("Antal",'AED06'!$H$2,"Område",$A80,"År",G$2)</f>
        <v>3.7844552058111374</v>
      </c>
      <c r="H80" s="27">
        <f t="shared" si="6"/>
        <v>-1.6453580555191021E-2</v>
      </c>
      <c r="I80" s="27">
        <f t="shared" si="7"/>
        <v>0</v>
      </c>
    </row>
    <row r="81" spans="1:9" x14ac:dyDescent="0.35">
      <c r="A81" s="7" t="s">
        <v>46</v>
      </c>
      <c r="B81" s="12">
        <f>((GETPIVOTDATA("Antal",'AED021'!$G$2,"Alder",$F$1,"Område",$A81,"År",B$2)*GETPIVOTDATA("Antal",'AED06'!$H$2,"Alder",$F$1,"Område",$A81,"År",B$2))+(GETPIVOTDATA("Antal",'AED021'!$G$2,"Alder",$G$1,"Område",$A81,"År",B$2)*GETPIVOTDATA("Antal",'AED06'!$H$2,"Alder",$G$1,"Område",$A81,"År",B$2))+(GETPIVOTDATA("Antal",'AED021'!$G$2,"Alder",$H$1,"Område",$A81,"År",B$2)*GETPIVOTDATA("Antal",'AED06'!$H$2,"Alder",$H$1,"Område",$A81,"År",B$2)))/GETPIVOTDATA("Antal",'AED06'!$H$2,"Område",$A81,"År",B$2)</f>
        <v>4.2792979807510854</v>
      </c>
      <c r="C81" s="12">
        <f>((GETPIVOTDATA("Antal",'AED021'!$G$2,"Alder",$F$1,"Område",$A81,"År",C$2)*GETPIVOTDATA("Antal",'AED06'!$H$2,"Alder",$F$1,"Område",$A81,"År",C$2))+(GETPIVOTDATA("Antal",'AED021'!$G$2,"Alder",$G$1,"Område",$A81,"År",C$2)*GETPIVOTDATA("Antal",'AED06'!$H$2,"Alder",$G$1,"Område",$A81,"År",C$2))+(GETPIVOTDATA("Antal",'AED021'!$G$2,"Alder",$H$1,"Område",$A81,"År",C$2)*GETPIVOTDATA("Antal",'AED06'!$H$2,"Alder",$H$1,"Område",$A81,"År",C$2)))/GETPIVOTDATA("Antal",'AED06'!$H$2,"Område",$A81,"År",C$2)</f>
        <v>3.5708063021316034</v>
      </c>
      <c r="D81" s="8">
        <f t="shared" si="4"/>
        <v>-0.16556259503460197</v>
      </c>
      <c r="E81">
        <f t="shared" si="5"/>
        <v>0</v>
      </c>
      <c r="F81" s="28">
        <f>+(((GETPIVOTDATA("Antal",'AED021'!$G$2,"Alder","80-84 år","Område",$A81,"År",F$2)*GETPIVOTDATA("Antal",'AED06'!$H$2,"Alder","80-84 år","Område",$A81,"År",F$2))+(GETPIVOTDATA("Antal",'AED021'!$G$2,"Alder","85-89 år","Område",$A81,"År",F$2)*GETPIVOTDATA("Antal",'AED06'!$H$2,"Alder","85-89 år","Område",$A81,"År",B$2))+GETPIVOTDATA("Antal",'AED06'!$H$2,"Alder","90 år og derover","Område",$A81,"År",F$2)*GETPIVOTDATA("Antal",'AED021'!$G$2,"Alder","90 år og derover","Område",$A81,"År",F$2)))/GETPIVOTDATA("Antal",'AED06'!$H$2,"Område",$A81,"År",F$2)</f>
        <v>4.2792979807510854</v>
      </c>
      <c r="G81" s="28">
        <f>+(((GETPIVOTDATA("Antal",'AED021'!$G$2,"Alder","80-84 år","Område",$A81,"År",G$2)*GETPIVOTDATA("Antal",'AED06'!$H$2,"Alder","80-84 år","Område",$A81,"År",G$2))+(GETPIVOTDATA("Antal",'AED021'!$G$2,"Alder","85-89 år","Område",$A81,"År",G$2)*GETPIVOTDATA("Antal",'AED06'!$H$2,"Alder","85-89 år","Område",$A81,"År",C$2))+GETPIVOTDATA("Antal",'AED06'!$H$2,"Alder","90 år og derover","Område",$A81,"År",G$2)*GETPIVOTDATA("Antal",'AED021'!$G$2,"Alder","90 år og derover","Område",$A81,"År",G$2)))/GETPIVOTDATA("Antal",'AED06'!$H$2,"Område",$A81,"År",G$2)</f>
        <v>3.5708063021316034</v>
      </c>
      <c r="H81" s="27">
        <f t="shared" si="6"/>
        <v>-0.19841224045015987</v>
      </c>
      <c r="I81" s="27">
        <f t="shared" si="7"/>
        <v>0</v>
      </c>
    </row>
    <row r="82" spans="1:9" x14ac:dyDescent="0.35">
      <c r="A82" s="7" t="s">
        <v>47</v>
      </c>
      <c r="B82" s="12">
        <f>((GETPIVOTDATA("Antal",'AED021'!$G$2,"Alder",$F$1,"Område",$A82,"År",B$2)*GETPIVOTDATA("Antal",'AED06'!$H$2,"Alder",$F$1,"Område",$A82,"År",B$2))+(GETPIVOTDATA("Antal",'AED021'!$G$2,"Alder",$G$1,"Område",$A82,"År",B$2)*GETPIVOTDATA("Antal",'AED06'!$H$2,"Alder",$G$1,"Område",$A82,"År",B$2))+(GETPIVOTDATA("Antal",'AED021'!$G$2,"Alder",$H$1,"Område",$A82,"År",B$2)*GETPIVOTDATA("Antal",'AED06'!$H$2,"Alder",$H$1,"Område",$A82,"År",B$2)))/GETPIVOTDATA("Antal",'AED06'!$H$2,"Område",$A82,"År",B$2)</f>
        <v>3.2611889111174617</v>
      </c>
      <c r="C82" s="12">
        <f>((GETPIVOTDATA("Antal",'AED021'!$G$2,"Alder",$F$1,"Område",$A82,"År",C$2)*GETPIVOTDATA("Antal",'AED06'!$H$2,"Alder",$F$1,"Område",$A82,"År",C$2))+(GETPIVOTDATA("Antal",'AED021'!$G$2,"Alder",$G$1,"Område",$A82,"År",C$2)*GETPIVOTDATA("Antal",'AED06'!$H$2,"Alder",$G$1,"Område",$A82,"År",C$2))+(GETPIVOTDATA("Antal",'AED021'!$G$2,"Alder",$H$1,"Område",$A82,"År",C$2)*GETPIVOTDATA("Antal",'AED06'!$H$2,"Alder",$H$1,"Område",$A82,"År",C$2)))/GETPIVOTDATA("Antal",'AED06'!$H$2,"Område",$A82,"År",C$2)</f>
        <v>3.5588974180041864</v>
      </c>
      <c r="D82" s="8">
        <f t="shared" si="4"/>
        <v>9.1288335328208098E-2</v>
      </c>
      <c r="E82">
        <f t="shared" si="5"/>
        <v>0</v>
      </c>
      <c r="F82" s="28">
        <f>+(((GETPIVOTDATA("Antal",'AED021'!$G$2,"Alder","80-84 år","Område",$A82,"År",F$2)*GETPIVOTDATA("Antal",'AED06'!$H$2,"Alder","80-84 år","Område",$A82,"År",F$2))+(GETPIVOTDATA("Antal",'AED021'!$G$2,"Alder","85-89 år","Område",$A82,"År",F$2)*GETPIVOTDATA("Antal",'AED06'!$H$2,"Alder","85-89 år","Område",$A82,"År",B$2))+GETPIVOTDATA("Antal",'AED06'!$H$2,"Alder","90 år og derover","Område",$A82,"År",F$2)*GETPIVOTDATA("Antal",'AED021'!$G$2,"Alder","90 år og derover","Område",$A82,"År",F$2)))/GETPIVOTDATA("Antal",'AED06'!$H$2,"Område",$A82,"År",F$2)</f>
        <v>3.2611889111174617</v>
      </c>
      <c r="G82" s="28">
        <f>+(((GETPIVOTDATA("Antal",'AED021'!$G$2,"Alder","80-84 år","Område",$A82,"År",G$2)*GETPIVOTDATA("Antal",'AED06'!$H$2,"Alder","80-84 år","Område",$A82,"År",G$2))+(GETPIVOTDATA("Antal",'AED021'!$G$2,"Alder","85-89 år","Område",$A82,"År",G$2)*GETPIVOTDATA("Antal",'AED06'!$H$2,"Alder","85-89 år","Område",$A82,"År",C$2))+GETPIVOTDATA("Antal",'AED06'!$H$2,"Alder","90 år og derover","Område",$A82,"År",G$2)*GETPIVOTDATA("Antal",'AED021'!$G$2,"Alder","90 år og derover","Område",$A82,"År",G$2)))/GETPIVOTDATA("Antal",'AED06'!$H$2,"Område",$A82,"År",G$2)</f>
        <v>3.5588974180041864</v>
      </c>
      <c r="H82" s="27">
        <f t="shared" si="6"/>
        <v>8.36518932466669E-2</v>
      </c>
      <c r="I82" s="27">
        <f t="shared" si="7"/>
        <v>0</v>
      </c>
    </row>
    <row r="83" spans="1:9" x14ac:dyDescent="0.35">
      <c r="A83" s="7" t="s">
        <v>88</v>
      </c>
      <c r="B83" s="12">
        <f>((GETPIVOTDATA("Antal",'AED021'!$G$2,"Alder",$F$1,"Område",$A83,"År",B$2)*GETPIVOTDATA("Antal",'AED06'!$H$2,"Alder",$F$1,"Område",$A83,"År",B$2))+(GETPIVOTDATA("Antal",'AED021'!$G$2,"Alder",$G$1,"Område",$A83,"År",B$2)*GETPIVOTDATA("Antal",'AED06'!$H$2,"Alder",$G$1,"Område",$A83,"År",B$2))+(GETPIVOTDATA("Antal",'AED021'!$G$2,"Alder",$H$1,"Område",$A83,"År",B$2)*GETPIVOTDATA("Antal",'AED06'!$H$2,"Alder",$H$1,"Område",$A83,"År",B$2)))/GETPIVOTDATA("Antal",'AED06'!$H$2,"Område",$A83,"År",B$2)</f>
        <v>3.9438596491228068</v>
      </c>
      <c r="C83" s="12">
        <f>((GETPIVOTDATA("Antal",'AED021'!$G$2,"Alder",$F$1,"Område",$A83,"År",C$2)*GETPIVOTDATA("Antal",'AED06'!$H$2,"Alder",$F$1,"Område",$A83,"År",C$2))+(GETPIVOTDATA("Antal",'AED021'!$G$2,"Alder",$G$1,"Område",$A83,"År",C$2)*GETPIVOTDATA("Antal",'AED06'!$H$2,"Alder",$G$1,"Område",$A83,"År",C$2))+(GETPIVOTDATA("Antal",'AED021'!$G$2,"Alder",$H$1,"Område",$A83,"År",C$2)*GETPIVOTDATA("Antal",'AED06'!$H$2,"Alder",$H$1,"Område",$A83,"År",C$2)))/GETPIVOTDATA("Antal",'AED06'!$H$2,"Område",$A83,"År",C$2)</f>
        <v>2.8361452076260121</v>
      </c>
      <c r="D83" s="8">
        <f t="shared" si="4"/>
        <v>-0.28087065464998801</v>
      </c>
      <c r="E83">
        <f t="shared" si="5"/>
        <v>1</v>
      </c>
      <c r="F83" s="28">
        <f>+(((GETPIVOTDATA("Antal",'AED021'!$G$2,"Alder","80-84 år","Område",$A83,"År",F$2)*GETPIVOTDATA("Antal",'AED06'!$H$2,"Alder","80-84 år","Område",$A83,"År",F$2))+(GETPIVOTDATA("Antal",'AED021'!$G$2,"Alder","85-89 år","Område",$A83,"År",F$2)*GETPIVOTDATA("Antal",'AED06'!$H$2,"Alder","85-89 år","Område",$A83,"År",B$2))+GETPIVOTDATA("Antal",'AED06'!$H$2,"Alder","90 år og derover","Område",$A83,"År",F$2)*GETPIVOTDATA("Antal",'AED021'!$G$2,"Alder","90 år og derover","Område",$A83,"År",F$2)))/GETPIVOTDATA("Antal",'AED06'!$H$2,"Område",$A83,"År",F$2)</f>
        <v>3.9438596491228068</v>
      </c>
      <c r="G83" s="28">
        <f>+(((GETPIVOTDATA("Antal",'AED021'!$G$2,"Alder","80-84 år","Område",$A83,"År",G$2)*GETPIVOTDATA("Antal",'AED06'!$H$2,"Alder","80-84 år","Område",$A83,"År",G$2))+(GETPIVOTDATA("Antal",'AED021'!$G$2,"Alder","85-89 år","Område",$A83,"År",G$2)*GETPIVOTDATA("Antal",'AED06'!$H$2,"Alder","85-89 år","Område",$A83,"År",C$2))+GETPIVOTDATA("Antal",'AED06'!$H$2,"Alder","90 år og derover","Område",$A83,"År",G$2)*GETPIVOTDATA("Antal",'AED021'!$G$2,"Alder","90 år og derover","Område",$A83,"År",G$2)))/GETPIVOTDATA("Antal",'AED06'!$H$2,"Område",$A83,"År",G$2)</f>
        <v>2.8361452076260121</v>
      </c>
      <c r="H83" s="27">
        <f t="shared" si="6"/>
        <v>-0.39057042584360629</v>
      </c>
      <c r="I83" s="27">
        <f t="shared" si="7"/>
        <v>1</v>
      </c>
    </row>
    <row r="84" spans="1:9" x14ac:dyDescent="0.35">
      <c r="A84" s="7" t="s">
        <v>57</v>
      </c>
      <c r="B84" s="12">
        <f>((GETPIVOTDATA("Antal",'AED021'!$G$2,"Alder",$F$1,"Område",$A84,"År",B$2)*GETPIVOTDATA("Antal",'AED06'!$H$2,"Alder",$F$1,"Område",$A84,"År",B$2))+(GETPIVOTDATA("Antal",'AED021'!$G$2,"Alder",$G$1,"Område",$A84,"År",B$2)*GETPIVOTDATA("Antal",'AED06'!$H$2,"Alder",$G$1,"Område",$A84,"År",B$2))+(GETPIVOTDATA("Antal",'AED021'!$G$2,"Alder",$H$1,"Område",$A84,"År",B$2)*GETPIVOTDATA("Antal",'AED06'!$H$2,"Alder",$H$1,"Område",$A84,"År",B$2)))/GETPIVOTDATA("Antal",'AED06'!$H$2,"Område",$A84,"År",B$2)</f>
        <v>4.2649999999999997</v>
      </c>
      <c r="C84" s="12">
        <f>((GETPIVOTDATA("Antal",'AED021'!$G$2,"Alder",$F$1,"Område",$A84,"År",C$2)*GETPIVOTDATA("Antal",'AED06'!$H$2,"Alder",$F$1,"Område",$A84,"År",C$2))+(GETPIVOTDATA("Antal",'AED021'!$G$2,"Alder",$G$1,"Område",$A84,"År",C$2)*GETPIVOTDATA("Antal",'AED06'!$H$2,"Alder",$G$1,"Område",$A84,"År",C$2))+(GETPIVOTDATA("Antal",'AED021'!$G$2,"Alder",$H$1,"Område",$A84,"År",C$2)*GETPIVOTDATA("Antal",'AED06'!$H$2,"Alder",$H$1,"Område",$A84,"År",C$2)))/GETPIVOTDATA("Antal",'AED06'!$H$2,"Område",$A84,"År",C$2)</f>
        <v>5.4218829776370878</v>
      </c>
      <c r="D84" s="8">
        <f t="shared" si="4"/>
        <v>0.27125040507317427</v>
      </c>
      <c r="E84">
        <f t="shared" si="5"/>
        <v>0</v>
      </c>
      <c r="F84" s="28">
        <f>+(((GETPIVOTDATA("Antal",'AED021'!$G$2,"Alder","80-84 år","Område",$A84,"År",F$2)*GETPIVOTDATA("Antal",'AED06'!$H$2,"Alder","80-84 år","Område",$A84,"År",F$2))+(GETPIVOTDATA("Antal",'AED021'!$G$2,"Alder","85-89 år","Område",$A84,"År",F$2)*GETPIVOTDATA("Antal",'AED06'!$H$2,"Alder","85-89 år","Område",$A84,"År",B$2))+GETPIVOTDATA("Antal",'AED06'!$H$2,"Alder","90 år og derover","Område",$A84,"År",F$2)*GETPIVOTDATA("Antal",'AED021'!$G$2,"Alder","90 år og derover","Område",$A84,"År",F$2)))/GETPIVOTDATA("Antal",'AED06'!$H$2,"Område",$A84,"År",F$2)</f>
        <v>4.2649999999999997</v>
      </c>
      <c r="G84" s="28">
        <f>+(((GETPIVOTDATA("Antal",'AED021'!$G$2,"Alder","80-84 år","Område",$A84,"År",G$2)*GETPIVOTDATA("Antal",'AED06'!$H$2,"Alder","80-84 år","Område",$A84,"År",G$2))+(GETPIVOTDATA("Antal",'AED021'!$G$2,"Alder","85-89 år","Område",$A84,"År",G$2)*GETPIVOTDATA("Antal",'AED06'!$H$2,"Alder","85-89 år","Område",$A84,"År",C$2))+GETPIVOTDATA("Antal",'AED06'!$H$2,"Alder","90 år og derover","Område",$A84,"År",G$2)*GETPIVOTDATA("Antal",'AED021'!$G$2,"Alder","90 år og derover","Område",$A84,"År",G$2)))/GETPIVOTDATA("Antal",'AED06'!$H$2,"Område",$A84,"År",G$2)</f>
        <v>5.4218829776370878</v>
      </c>
      <c r="H84" s="27">
        <f t="shared" si="6"/>
        <v>0.2133729153522361</v>
      </c>
      <c r="I84" s="27">
        <f t="shared" si="7"/>
        <v>0</v>
      </c>
    </row>
    <row r="85" spans="1:9" x14ac:dyDescent="0.35">
      <c r="A85" s="7" t="s">
        <v>80</v>
      </c>
      <c r="B85" s="12" t="e">
        <f>((GETPIVOTDATA("Antal",'AED021'!$G$2,"Alder",$F$1,"Område",$A85,"År",B$2)*GETPIVOTDATA("Antal",'AED06'!$H$2,"Alder",$F$1,"Område",$A85,"År",B$2))+(GETPIVOTDATA("Antal",'AED021'!$G$2,"Alder",$G$1,"Område",$A85,"År",B$2)*GETPIVOTDATA("Antal",'AED06'!$H$2,"Alder",$G$1,"Område",$A85,"År",B$2))+(GETPIVOTDATA("Antal",'AED021'!$G$2,"Alder",$H$1,"Område",$A85,"År",B$2)*GETPIVOTDATA("Antal",'AED06'!$H$2,"Alder",$H$1,"Område",$A85,"År",B$2)))/GETPIVOTDATA("Antal",'AED06'!$H$2,"Område",$A85,"År",B$2)</f>
        <v>#DIV/0!</v>
      </c>
      <c r="C85" s="12">
        <f>((GETPIVOTDATA("Antal",'AED021'!$G$2,"Alder",$F$1,"Område",$A85,"År",C$2)*GETPIVOTDATA("Antal",'AED06'!$H$2,"Alder",$F$1,"Område",$A85,"År",C$2))+(GETPIVOTDATA("Antal",'AED021'!$G$2,"Alder",$G$1,"Område",$A85,"År",C$2)*GETPIVOTDATA("Antal",'AED06'!$H$2,"Alder",$G$1,"Område",$A85,"År",C$2))+(GETPIVOTDATA("Antal",'AED021'!$G$2,"Alder",$H$1,"Område",$A85,"År",C$2)*GETPIVOTDATA("Antal",'AED06'!$H$2,"Alder",$H$1,"Område",$A85,"År",C$2)))/GETPIVOTDATA("Antal",'AED06'!$H$2,"Område",$A85,"År",C$2)</f>
        <v>4.3507839224629423</v>
      </c>
      <c r="D85" s="8" t="e">
        <f t="shared" si="4"/>
        <v>#DIV/0!</v>
      </c>
      <c r="E85" t="e">
        <f t="shared" si="5"/>
        <v>#DIV/0!</v>
      </c>
      <c r="F85" s="28" t="e">
        <f>+(((GETPIVOTDATA("Antal",'AED021'!$G$2,"Alder","80-84 år","Område",$A85,"År",F$2)*GETPIVOTDATA("Antal",'AED06'!$H$2,"Alder","80-84 år","Område",$A85,"År",F$2))+(GETPIVOTDATA("Antal",'AED021'!$G$2,"Alder","85-89 år","Område",$A85,"År",F$2)*GETPIVOTDATA("Antal",'AED06'!$H$2,"Alder","85-89 år","Område",$A85,"År",B$2))+GETPIVOTDATA("Antal",'AED06'!$H$2,"Alder","90 år og derover","Område",$A85,"År",F$2)*GETPIVOTDATA("Antal",'AED021'!$G$2,"Alder","90 år og derover","Område",$A85,"År",F$2)))/GETPIVOTDATA("Antal",'AED06'!$H$2,"Område",$A85,"År",F$2)</f>
        <v>#DIV/0!</v>
      </c>
      <c r="G85" s="28">
        <f>+(((GETPIVOTDATA("Antal",'AED021'!$G$2,"Alder","80-84 år","Område",$A85,"År",G$2)*GETPIVOTDATA("Antal",'AED06'!$H$2,"Alder","80-84 år","Område",$A85,"År",G$2))+(GETPIVOTDATA("Antal",'AED021'!$G$2,"Alder","85-89 år","Område",$A85,"År",G$2)*GETPIVOTDATA("Antal",'AED06'!$H$2,"Alder","85-89 år","Område",$A85,"År",C$2))+GETPIVOTDATA("Antal",'AED06'!$H$2,"Alder","90 år og derover","Område",$A85,"År",G$2)*GETPIVOTDATA("Antal",'AED021'!$G$2,"Alder","90 år og derover","Område",$A85,"År",G$2)))/GETPIVOTDATA("Antal",'AED06'!$H$2,"Område",$A85,"År",G$2)</f>
        <v>4.3507839224629423</v>
      </c>
      <c r="H85" s="27" t="e">
        <f t="shared" si="6"/>
        <v>#DIV/0!</v>
      </c>
      <c r="I85" s="27" t="e">
        <f t="shared" si="7"/>
        <v>#DIV/0!</v>
      </c>
    </row>
    <row r="86" spans="1:9" x14ac:dyDescent="0.35">
      <c r="A86" s="7" t="s">
        <v>65</v>
      </c>
      <c r="B86" s="12">
        <f>((GETPIVOTDATA("Antal",'AED021'!$G$2,"Alder",$F$1,"Område",$A86,"År",B$2)*GETPIVOTDATA("Antal",'AED06'!$H$2,"Alder",$F$1,"Område",$A86,"År",B$2))+(GETPIVOTDATA("Antal",'AED021'!$G$2,"Alder",$G$1,"Område",$A86,"År",B$2)*GETPIVOTDATA("Antal",'AED06'!$H$2,"Alder",$G$1,"Område",$A86,"År",B$2))+(GETPIVOTDATA("Antal",'AED021'!$G$2,"Alder",$H$1,"Område",$A86,"År",B$2)*GETPIVOTDATA("Antal",'AED06'!$H$2,"Alder",$H$1,"Område",$A86,"År",B$2)))/GETPIVOTDATA("Antal",'AED06'!$H$2,"Område",$A86,"År",B$2)</f>
        <v>3.9044098794974791</v>
      </c>
      <c r="C86" s="12">
        <f>((GETPIVOTDATA("Antal",'AED021'!$G$2,"Alder",$F$1,"Område",$A86,"År",C$2)*GETPIVOTDATA("Antal",'AED06'!$H$2,"Alder",$F$1,"Område",$A86,"År",C$2))+(GETPIVOTDATA("Antal",'AED021'!$G$2,"Alder",$G$1,"Område",$A86,"År",C$2)*GETPIVOTDATA("Antal",'AED06'!$H$2,"Alder",$G$1,"Område",$A86,"År",C$2))+(GETPIVOTDATA("Antal",'AED021'!$G$2,"Alder",$H$1,"Område",$A86,"År",C$2)*GETPIVOTDATA("Antal",'AED06'!$H$2,"Alder",$H$1,"Område",$A86,"År",C$2)))/GETPIVOTDATA("Antal",'AED06'!$H$2,"Område",$A86,"År",C$2)</f>
        <v>5.1338028169014089</v>
      </c>
      <c r="D86" s="8">
        <f t="shared" si="4"/>
        <v>0.31487291942877682</v>
      </c>
      <c r="E86">
        <f t="shared" si="5"/>
        <v>0</v>
      </c>
      <c r="F86" s="28">
        <f>+(((GETPIVOTDATA("Antal",'AED021'!$G$2,"Alder","80-84 år","Område",$A86,"År",F$2)*GETPIVOTDATA("Antal",'AED06'!$H$2,"Alder","80-84 år","Område",$A86,"År",F$2))+(GETPIVOTDATA("Antal",'AED021'!$G$2,"Alder","85-89 år","Område",$A86,"År",F$2)*GETPIVOTDATA("Antal",'AED06'!$H$2,"Alder","85-89 år","Område",$A86,"År",B$2))+GETPIVOTDATA("Antal",'AED06'!$H$2,"Alder","90 år og derover","Område",$A86,"År",F$2)*GETPIVOTDATA("Antal",'AED021'!$G$2,"Alder","90 år og derover","Område",$A86,"År",F$2)))/GETPIVOTDATA("Antal",'AED06'!$H$2,"Område",$A86,"År",F$2)</f>
        <v>3.9044098794974791</v>
      </c>
      <c r="G86" s="28">
        <f>+(((GETPIVOTDATA("Antal",'AED021'!$G$2,"Alder","80-84 år","Område",$A86,"År",G$2)*GETPIVOTDATA("Antal",'AED06'!$H$2,"Alder","80-84 år","Område",$A86,"År",G$2))+(GETPIVOTDATA("Antal",'AED021'!$G$2,"Alder","85-89 år","Område",$A86,"År",G$2)*GETPIVOTDATA("Antal",'AED06'!$H$2,"Alder","85-89 år","Område",$A86,"År",C$2))+GETPIVOTDATA("Antal",'AED06'!$H$2,"Alder","90 år og derover","Område",$A86,"År",G$2)*GETPIVOTDATA("Antal",'AED021'!$G$2,"Alder","90 år og derover","Område",$A86,"År",G$2)))/GETPIVOTDATA("Antal",'AED06'!$H$2,"Område",$A86,"År",G$2)</f>
        <v>5.1338028169014089</v>
      </c>
      <c r="H86" s="27">
        <f t="shared" si="6"/>
        <v>0.23947022923368727</v>
      </c>
      <c r="I86" s="27">
        <f t="shared" si="7"/>
        <v>0</v>
      </c>
    </row>
    <row r="87" spans="1:9" x14ac:dyDescent="0.35">
      <c r="A87" s="7" t="s">
        <v>98</v>
      </c>
      <c r="B87" s="12">
        <f>((GETPIVOTDATA("Antal",'AED021'!$G$2,"Alder",$F$1,"Område",$A87,"År",B$2)*GETPIVOTDATA("Antal",'AED06'!$H$2,"Alder",$F$1,"Område",$A87,"År",B$2))+(GETPIVOTDATA("Antal",'AED021'!$G$2,"Alder",$G$1,"Område",$A87,"År",B$2)*GETPIVOTDATA("Antal",'AED06'!$H$2,"Alder",$G$1,"Område",$A87,"År",B$2))+(GETPIVOTDATA("Antal",'AED021'!$G$2,"Alder",$H$1,"Område",$A87,"År",B$2)*GETPIVOTDATA("Antal",'AED06'!$H$2,"Alder",$H$1,"Område",$A87,"År",B$2)))/GETPIVOTDATA("Antal",'AED06'!$H$2,"Område",$A87,"År",B$2)</f>
        <v>2.9706390519437367</v>
      </c>
      <c r="C87" s="12">
        <f>((GETPIVOTDATA("Antal",'AED021'!$G$2,"Alder",$F$1,"Område",$A87,"År",C$2)*GETPIVOTDATA("Antal",'AED06'!$H$2,"Alder",$F$1,"Område",$A87,"År",C$2))+(GETPIVOTDATA("Antal",'AED021'!$G$2,"Alder",$G$1,"Område",$A87,"År",C$2)*GETPIVOTDATA("Antal",'AED06'!$H$2,"Alder",$G$1,"Område",$A87,"År",C$2))+(GETPIVOTDATA("Antal",'AED021'!$G$2,"Alder",$H$1,"Område",$A87,"År",C$2)*GETPIVOTDATA("Antal",'AED06'!$H$2,"Alder",$H$1,"Område",$A87,"År",C$2)))/GETPIVOTDATA("Antal",'AED06'!$H$2,"Område",$A87,"År",C$2)</f>
        <v>3.5020976969341353</v>
      </c>
      <c r="D87" s="8">
        <f t="shared" si="4"/>
        <v>0.17890381015581705</v>
      </c>
      <c r="E87">
        <f t="shared" si="5"/>
        <v>0</v>
      </c>
      <c r="F87" s="28">
        <f>+(((GETPIVOTDATA("Antal",'AED021'!$G$2,"Alder","80-84 år","Område",$A87,"År",F$2)*GETPIVOTDATA("Antal",'AED06'!$H$2,"Alder","80-84 år","Område",$A87,"År",F$2))+(GETPIVOTDATA("Antal",'AED021'!$G$2,"Alder","85-89 år","Område",$A87,"År",F$2)*GETPIVOTDATA("Antal",'AED06'!$H$2,"Alder","85-89 år","Område",$A87,"År",B$2))+GETPIVOTDATA("Antal",'AED06'!$H$2,"Alder","90 år og derover","Område",$A87,"År",F$2)*GETPIVOTDATA("Antal",'AED021'!$G$2,"Alder","90 år og derover","Område",$A87,"År",F$2)))/GETPIVOTDATA("Antal",'AED06'!$H$2,"Område",$A87,"År",F$2)</f>
        <v>2.9706390519437367</v>
      </c>
      <c r="G87" s="28">
        <f>+(((GETPIVOTDATA("Antal",'AED021'!$G$2,"Alder","80-84 år","Område",$A87,"År",G$2)*GETPIVOTDATA("Antal",'AED06'!$H$2,"Alder","80-84 år","Område",$A87,"År",G$2))+(GETPIVOTDATA("Antal",'AED021'!$G$2,"Alder","85-89 år","Område",$A87,"År",G$2)*GETPIVOTDATA("Antal",'AED06'!$H$2,"Alder","85-89 år","Område",$A87,"År",C$2))+GETPIVOTDATA("Antal",'AED06'!$H$2,"Alder","90 år og derover","Område",$A87,"År",G$2)*GETPIVOTDATA("Antal",'AED021'!$G$2,"Alder","90 år og derover","Område",$A87,"År",G$2)))/GETPIVOTDATA("Antal",'AED06'!$H$2,"Område",$A87,"År",G$2)</f>
        <v>3.5020976969341353</v>
      </c>
      <c r="H87" s="27">
        <f t="shared" si="6"/>
        <v>0.15175437437272438</v>
      </c>
      <c r="I87" s="27">
        <f t="shared" si="7"/>
        <v>0</v>
      </c>
    </row>
    <row r="88" spans="1:9" x14ac:dyDescent="0.35">
      <c r="A88" s="7" t="s">
        <v>66</v>
      </c>
      <c r="B88" s="12">
        <f>((GETPIVOTDATA("Antal",'AED021'!$G$2,"Alder",$F$1,"Område",$A88,"År",B$2)*GETPIVOTDATA("Antal",'AED06'!$H$2,"Alder",$F$1,"Område",$A88,"År",B$2))+(GETPIVOTDATA("Antal",'AED021'!$G$2,"Alder",$G$1,"Område",$A88,"År",B$2)*GETPIVOTDATA("Antal",'AED06'!$H$2,"Alder",$G$1,"Område",$A88,"År",B$2))+(GETPIVOTDATA("Antal",'AED021'!$G$2,"Alder",$H$1,"Område",$A88,"År",B$2)*GETPIVOTDATA("Antal",'AED06'!$H$2,"Alder",$H$1,"Område",$A88,"År",B$2)))/GETPIVOTDATA("Antal",'AED06'!$H$2,"Område",$A88,"År",B$2)</f>
        <v>3.5165248054474705</v>
      </c>
      <c r="C88" s="12">
        <f>((GETPIVOTDATA("Antal",'AED021'!$G$2,"Alder",$F$1,"Område",$A88,"År",C$2)*GETPIVOTDATA("Antal",'AED06'!$H$2,"Alder",$F$1,"Område",$A88,"År",C$2))+(GETPIVOTDATA("Antal",'AED021'!$G$2,"Alder",$G$1,"Område",$A88,"År",C$2)*GETPIVOTDATA("Antal",'AED06'!$H$2,"Alder",$G$1,"Område",$A88,"År",C$2))+(GETPIVOTDATA("Antal",'AED021'!$G$2,"Alder",$H$1,"Område",$A88,"År",C$2)*GETPIVOTDATA("Antal",'AED06'!$H$2,"Alder",$H$1,"Område",$A88,"År",C$2)))/GETPIVOTDATA("Antal",'AED06'!$H$2,"Område",$A88,"År",C$2)</f>
        <v>2.3558615263571987</v>
      </c>
      <c r="D88" s="8">
        <f t="shared" si="4"/>
        <v>-0.33005974457859105</v>
      </c>
      <c r="E88">
        <f t="shared" si="5"/>
        <v>1</v>
      </c>
      <c r="F88" s="28">
        <f>+(((GETPIVOTDATA("Antal",'AED021'!$G$2,"Alder","80-84 år","Område",$A88,"År",F$2)*GETPIVOTDATA("Antal",'AED06'!$H$2,"Alder","80-84 år","Område",$A88,"År",F$2))+(GETPIVOTDATA("Antal",'AED021'!$G$2,"Alder","85-89 år","Område",$A88,"År",F$2)*GETPIVOTDATA("Antal",'AED06'!$H$2,"Alder","85-89 år","Område",$A88,"År",B$2))+GETPIVOTDATA("Antal",'AED06'!$H$2,"Alder","90 år og derover","Område",$A88,"År",F$2)*GETPIVOTDATA("Antal",'AED021'!$G$2,"Alder","90 år og derover","Område",$A88,"År",F$2)))/GETPIVOTDATA("Antal",'AED06'!$H$2,"Område",$A88,"År",F$2)</f>
        <v>3.5165248054474705</v>
      </c>
      <c r="G88" s="28">
        <f>+(((GETPIVOTDATA("Antal",'AED021'!$G$2,"Alder","80-84 år","Område",$A88,"År",G$2)*GETPIVOTDATA("Antal",'AED06'!$H$2,"Alder","80-84 år","Område",$A88,"År",G$2))+(GETPIVOTDATA("Antal",'AED021'!$G$2,"Alder","85-89 år","Område",$A88,"År",G$2)*GETPIVOTDATA("Antal",'AED06'!$H$2,"Alder","85-89 år","Område",$A88,"År",C$2))+GETPIVOTDATA("Antal",'AED06'!$H$2,"Alder","90 år og derover","Område",$A88,"År",G$2)*GETPIVOTDATA("Antal",'AED021'!$G$2,"Alder","90 år og derover","Område",$A88,"År",G$2)))/GETPIVOTDATA("Antal",'AED06'!$H$2,"Område",$A88,"År",G$2)</f>
        <v>2.3558615263571987</v>
      </c>
      <c r="H88" s="27">
        <f t="shared" si="6"/>
        <v>-0.49267041636567332</v>
      </c>
      <c r="I88" s="27">
        <f t="shared" si="7"/>
        <v>1</v>
      </c>
    </row>
    <row r="89" spans="1:9" x14ac:dyDescent="0.35">
      <c r="A89" s="7" t="s">
        <v>6</v>
      </c>
      <c r="B89" s="12">
        <f>((GETPIVOTDATA("Antal",'AED021'!$G$2,"Alder",$F$1,"Område",$A89,"År",B$2)*GETPIVOTDATA("Antal",'AED06'!$H$2,"Alder",$F$1,"Område",$A89,"År",B$2))+(GETPIVOTDATA("Antal",'AED021'!$G$2,"Alder",$G$1,"Område",$A89,"År",B$2)*GETPIVOTDATA("Antal",'AED06'!$H$2,"Alder",$G$1,"Område",$A89,"År",B$2))+(GETPIVOTDATA("Antal",'AED021'!$G$2,"Alder",$H$1,"Område",$A89,"År",B$2)*GETPIVOTDATA("Antal",'AED06'!$H$2,"Alder",$H$1,"Område",$A89,"År",B$2)))/GETPIVOTDATA("Antal",'AED06'!$H$2,"Område",$A89,"År",B$2)</f>
        <v>3.0706535141800249</v>
      </c>
      <c r="C89" s="12">
        <f>((GETPIVOTDATA("Antal",'AED021'!$G$2,"Alder",$F$1,"Område",$A89,"År",C$2)*GETPIVOTDATA("Antal",'AED06'!$H$2,"Alder",$F$1,"Område",$A89,"År",C$2))+(GETPIVOTDATA("Antal",'AED021'!$G$2,"Alder",$G$1,"Område",$A89,"År",C$2)*GETPIVOTDATA("Antal",'AED06'!$H$2,"Alder",$G$1,"Område",$A89,"År",C$2))+(GETPIVOTDATA("Antal",'AED021'!$G$2,"Alder",$H$1,"Område",$A89,"År",C$2)*GETPIVOTDATA("Antal",'AED06'!$H$2,"Alder",$H$1,"Område",$A89,"År",C$2)))/GETPIVOTDATA("Antal",'AED06'!$H$2,"Område",$A89,"År",C$2)</f>
        <v>3.5547265987025023</v>
      </c>
      <c r="D89" s="8">
        <f t="shared" si="4"/>
        <v>0.15764497110698678</v>
      </c>
      <c r="E89">
        <f t="shared" si="5"/>
        <v>0</v>
      </c>
      <c r="F89" s="28">
        <f>+(((GETPIVOTDATA("Antal",'AED021'!$G$2,"Alder","80-84 år","Område",$A89,"År",F$2)*GETPIVOTDATA("Antal",'AED06'!$H$2,"Alder","80-84 år","Område",$A89,"År",F$2))+(GETPIVOTDATA("Antal",'AED021'!$G$2,"Alder","85-89 år","Område",$A89,"År",F$2)*GETPIVOTDATA("Antal",'AED06'!$H$2,"Alder","85-89 år","Område",$A89,"År",B$2))+GETPIVOTDATA("Antal",'AED06'!$H$2,"Alder","90 år og derover","Område",$A89,"År",F$2)*GETPIVOTDATA("Antal",'AED021'!$G$2,"Alder","90 år og derover","Område",$A89,"År",F$2)))/GETPIVOTDATA("Antal",'AED06'!$H$2,"Område",$A89,"År",F$2)</f>
        <v>3.0706535141800249</v>
      </c>
      <c r="G89" s="28">
        <f>+(((GETPIVOTDATA("Antal",'AED021'!$G$2,"Alder","80-84 år","Område",$A89,"År",G$2)*GETPIVOTDATA("Antal",'AED06'!$H$2,"Alder","80-84 år","Område",$A89,"År",G$2))+(GETPIVOTDATA("Antal",'AED021'!$G$2,"Alder","85-89 år","Område",$A89,"År",G$2)*GETPIVOTDATA("Antal",'AED06'!$H$2,"Alder","85-89 år","Område",$A89,"År",C$2))+GETPIVOTDATA("Antal",'AED06'!$H$2,"Alder","90 år og derover","Område",$A89,"År",G$2)*GETPIVOTDATA("Antal",'AED021'!$G$2,"Alder","90 år og derover","Område",$A89,"År",G$2)))/GETPIVOTDATA("Antal",'AED06'!$H$2,"Område",$A89,"År",G$2)</f>
        <v>3.5547265987025023</v>
      </c>
      <c r="H89" s="27">
        <f t="shared" si="6"/>
        <v>0.13617730395895064</v>
      </c>
      <c r="I89" s="27">
        <f t="shared" si="7"/>
        <v>0</v>
      </c>
    </row>
    <row r="90" spans="1:9" x14ac:dyDescent="0.35">
      <c r="A90" s="7" t="s">
        <v>19</v>
      </c>
      <c r="B90" s="12">
        <f>((GETPIVOTDATA("Antal",'AED021'!$G$2,"Alder",$F$1,"Område",$A90,"År",B$2)*GETPIVOTDATA("Antal",'AED06'!$H$2,"Alder",$F$1,"Område",$A90,"År",B$2))+(GETPIVOTDATA("Antal",'AED021'!$G$2,"Alder",$G$1,"Område",$A90,"År",B$2)*GETPIVOTDATA("Antal",'AED06'!$H$2,"Alder",$G$1,"Område",$A90,"År",B$2))+(GETPIVOTDATA("Antal",'AED021'!$G$2,"Alder",$H$1,"Område",$A90,"År",B$2)*GETPIVOTDATA("Antal",'AED06'!$H$2,"Alder",$H$1,"Område",$A90,"År",B$2)))/GETPIVOTDATA("Antal",'AED06'!$H$2,"Område",$A90,"År",B$2)</f>
        <v>5.4356094447989793</v>
      </c>
      <c r="C90" s="12">
        <f>((GETPIVOTDATA("Antal",'AED021'!$G$2,"Alder",$F$1,"Område",$A90,"År",C$2)*GETPIVOTDATA("Antal",'AED06'!$H$2,"Alder",$F$1,"Område",$A90,"År",C$2))+(GETPIVOTDATA("Antal",'AED021'!$G$2,"Alder",$G$1,"Område",$A90,"År",C$2)*GETPIVOTDATA("Antal",'AED06'!$H$2,"Alder",$G$1,"Område",$A90,"År",C$2))+(GETPIVOTDATA("Antal",'AED021'!$G$2,"Alder",$H$1,"Område",$A90,"År",C$2)*GETPIVOTDATA("Antal",'AED06'!$H$2,"Alder",$H$1,"Område",$A90,"År",C$2)))/GETPIVOTDATA("Antal",'AED06'!$H$2,"Område",$A90,"År",C$2)</f>
        <v>4.7434254888739042</v>
      </c>
      <c r="D90" s="8">
        <f t="shared" si="4"/>
        <v>-0.12734247428085288</v>
      </c>
      <c r="E90">
        <f t="shared" si="5"/>
        <v>0</v>
      </c>
      <c r="F90" s="28">
        <f>+(((GETPIVOTDATA("Antal",'AED021'!$G$2,"Alder","80-84 år","Område",$A90,"År",F$2)*GETPIVOTDATA("Antal",'AED06'!$H$2,"Alder","80-84 år","Område",$A90,"År",F$2))+(GETPIVOTDATA("Antal",'AED021'!$G$2,"Alder","85-89 år","Område",$A90,"År",F$2)*GETPIVOTDATA("Antal",'AED06'!$H$2,"Alder","85-89 år","Område",$A90,"År",B$2))+GETPIVOTDATA("Antal",'AED06'!$H$2,"Alder","90 år og derover","Område",$A90,"År",F$2)*GETPIVOTDATA("Antal",'AED021'!$G$2,"Alder","90 år og derover","Område",$A90,"År",F$2)))/GETPIVOTDATA("Antal",'AED06'!$H$2,"Område",$A90,"År",F$2)</f>
        <v>5.4356094447989793</v>
      </c>
      <c r="G90" s="28">
        <f>+(((GETPIVOTDATA("Antal",'AED021'!$G$2,"Alder","80-84 år","Område",$A90,"År",G$2)*GETPIVOTDATA("Antal",'AED06'!$H$2,"Alder","80-84 år","Område",$A90,"År",G$2))+(GETPIVOTDATA("Antal",'AED021'!$G$2,"Alder","85-89 år","Område",$A90,"År",G$2)*GETPIVOTDATA("Antal",'AED06'!$H$2,"Alder","85-89 år","Område",$A90,"År",C$2))+GETPIVOTDATA("Antal",'AED06'!$H$2,"Alder","90 år og derover","Område",$A90,"År",G$2)*GETPIVOTDATA("Antal",'AED021'!$G$2,"Alder","90 år og derover","Område",$A90,"År",G$2)))/GETPIVOTDATA("Antal",'AED06'!$H$2,"Område",$A90,"År",G$2)</f>
        <v>4.7434254888739042</v>
      </c>
      <c r="H90" s="27">
        <f t="shared" si="6"/>
        <v>-0.14592491387261161</v>
      </c>
      <c r="I90" s="27">
        <f t="shared" si="7"/>
        <v>0</v>
      </c>
    </row>
    <row r="91" spans="1:9" x14ac:dyDescent="0.35">
      <c r="A91" s="7" t="s">
        <v>67</v>
      </c>
      <c r="B91" s="12">
        <f>((GETPIVOTDATA("Antal",'AED021'!$G$2,"Alder",$F$1,"Område",$A91,"År",B$2)*GETPIVOTDATA("Antal",'AED06'!$H$2,"Alder",$F$1,"Område",$A91,"År",B$2))+(GETPIVOTDATA("Antal",'AED021'!$G$2,"Alder",$G$1,"Område",$A91,"År",B$2)*GETPIVOTDATA("Antal",'AED06'!$H$2,"Alder",$G$1,"Område",$A91,"År",B$2))+(GETPIVOTDATA("Antal",'AED021'!$G$2,"Alder",$H$1,"Område",$A91,"År",B$2)*GETPIVOTDATA("Antal",'AED06'!$H$2,"Alder",$H$1,"Område",$A91,"År",B$2)))/GETPIVOTDATA("Antal",'AED06'!$H$2,"Område",$A91,"År",B$2)</f>
        <v>3.8063965372129376</v>
      </c>
      <c r="C91" s="12">
        <f>((GETPIVOTDATA("Antal",'AED021'!$G$2,"Alder",$F$1,"Område",$A91,"År",C$2)*GETPIVOTDATA("Antal",'AED06'!$H$2,"Alder",$F$1,"Område",$A91,"År",C$2))+(GETPIVOTDATA("Antal",'AED021'!$G$2,"Alder",$G$1,"Område",$A91,"År",C$2)*GETPIVOTDATA("Antal",'AED06'!$H$2,"Alder",$G$1,"Område",$A91,"År",C$2))+(GETPIVOTDATA("Antal",'AED021'!$G$2,"Alder",$H$1,"Område",$A91,"År",C$2)*GETPIVOTDATA("Antal",'AED06'!$H$2,"Alder",$H$1,"Område",$A91,"År",C$2)))/GETPIVOTDATA("Antal",'AED06'!$H$2,"Område",$A91,"År",C$2)</f>
        <v>2.9724641206519093</v>
      </c>
      <c r="D91" s="8">
        <f t="shared" si="4"/>
        <v>-0.21908710992355979</v>
      </c>
      <c r="E91">
        <f t="shared" si="5"/>
        <v>1</v>
      </c>
      <c r="F91" s="28">
        <f>+(((GETPIVOTDATA("Antal",'AED021'!$G$2,"Alder","80-84 år","Område",$A91,"År",F$2)*GETPIVOTDATA("Antal",'AED06'!$H$2,"Alder","80-84 år","Område",$A91,"År",F$2))+(GETPIVOTDATA("Antal",'AED021'!$G$2,"Alder","85-89 år","Område",$A91,"År",F$2)*GETPIVOTDATA("Antal",'AED06'!$H$2,"Alder","85-89 år","Område",$A91,"År",B$2))+GETPIVOTDATA("Antal",'AED06'!$H$2,"Alder","90 år og derover","Område",$A91,"År",F$2)*GETPIVOTDATA("Antal",'AED021'!$G$2,"Alder","90 år og derover","Område",$A91,"År",F$2)))/GETPIVOTDATA("Antal",'AED06'!$H$2,"Område",$A91,"År",F$2)</f>
        <v>3.8063965372129376</v>
      </c>
      <c r="G91" s="28">
        <f>+(((GETPIVOTDATA("Antal",'AED021'!$G$2,"Alder","80-84 år","Område",$A91,"År",G$2)*GETPIVOTDATA("Antal",'AED06'!$H$2,"Alder","80-84 år","Område",$A91,"År",G$2))+(GETPIVOTDATA("Antal",'AED021'!$G$2,"Alder","85-89 år","Område",$A91,"År",G$2)*GETPIVOTDATA("Antal",'AED06'!$H$2,"Alder","85-89 år","Område",$A91,"År",C$2))+GETPIVOTDATA("Antal",'AED06'!$H$2,"Alder","90 år og derover","Område",$A91,"År",G$2)*GETPIVOTDATA("Antal",'AED021'!$G$2,"Alder","90 år og derover","Område",$A91,"År",G$2)))/GETPIVOTDATA("Antal",'AED06'!$H$2,"Område",$A91,"År",G$2)</f>
        <v>2.9724641206519093</v>
      </c>
      <c r="H91" s="27">
        <f t="shared" si="6"/>
        <v>-0.2805525593284986</v>
      </c>
      <c r="I91" s="27">
        <f t="shared" si="7"/>
        <v>1</v>
      </c>
    </row>
    <row r="92" spans="1:9" x14ac:dyDescent="0.35">
      <c r="A92" s="7" t="s">
        <v>68</v>
      </c>
      <c r="B92" s="12" t="e">
        <f>((GETPIVOTDATA("Antal",'AED021'!$G$2,"Alder",$F$1,"Område",$A92,"År",B$2)*GETPIVOTDATA("Antal",'AED06'!$H$2,"Alder",$F$1,"Område",$A92,"År",B$2))+(GETPIVOTDATA("Antal",'AED021'!$G$2,"Alder",$G$1,"Område",$A92,"År",B$2)*GETPIVOTDATA("Antal",'AED06'!$H$2,"Alder",$G$1,"Område",$A92,"År",B$2))+(GETPIVOTDATA("Antal",'AED021'!$G$2,"Alder",$H$1,"Område",$A92,"År",B$2)*GETPIVOTDATA("Antal",'AED06'!$H$2,"Alder",$H$1,"Område",$A92,"År",B$2)))/GETPIVOTDATA("Antal",'AED06'!$H$2,"Område",$A92,"År",B$2)</f>
        <v>#DIV/0!</v>
      </c>
      <c r="C92" s="12">
        <f>((GETPIVOTDATA("Antal",'AED021'!$G$2,"Alder",$F$1,"Område",$A92,"År",C$2)*GETPIVOTDATA("Antal",'AED06'!$H$2,"Alder",$F$1,"Område",$A92,"År",C$2))+(GETPIVOTDATA("Antal",'AED021'!$G$2,"Alder",$G$1,"Område",$A92,"År",C$2)*GETPIVOTDATA("Antal",'AED06'!$H$2,"Alder",$G$1,"Område",$A92,"År",C$2))+(GETPIVOTDATA("Antal",'AED021'!$G$2,"Alder",$H$1,"Område",$A92,"År",C$2)*GETPIVOTDATA("Antal",'AED06'!$H$2,"Alder",$H$1,"Område",$A92,"År",C$2)))/GETPIVOTDATA("Antal",'AED06'!$H$2,"Område",$A92,"År",C$2)</f>
        <v>3.3059630200308168</v>
      </c>
      <c r="D92" s="8" t="e">
        <f t="shared" si="4"/>
        <v>#DIV/0!</v>
      </c>
      <c r="E92" t="e">
        <f t="shared" si="5"/>
        <v>#DIV/0!</v>
      </c>
      <c r="F92" s="28" t="e">
        <f>+(((GETPIVOTDATA("Antal",'AED021'!$G$2,"Alder","80-84 år","Område",$A92,"År",F$2)*GETPIVOTDATA("Antal",'AED06'!$H$2,"Alder","80-84 år","Område",$A92,"År",F$2))+(GETPIVOTDATA("Antal",'AED021'!$G$2,"Alder","85-89 år","Område",$A92,"År",F$2)*GETPIVOTDATA("Antal",'AED06'!$H$2,"Alder","85-89 år","Område",$A92,"År",B$2))+GETPIVOTDATA("Antal",'AED06'!$H$2,"Alder","90 år og derover","Område",$A92,"År",F$2)*GETPIVOTDATA("Antal",'AED021'!$G$2,"Alder","90 år og derover","Område",$A92,"År",F$2)))/GETPIVOTDATA("Antal",'AED06'!$H$2,"Område",$A92,"År",F$2)</f>
        <v>#DIV/0!</v>
      </c>
      <c r="G92" s="28">
        <f>+(((GETPIVOTDATA("Antal",'AED021'!$G$2,"Alder","80-84 år","Område",$A92,"År",G$2)*GETPIVOTDATA("Antal",'AED06'!$H$2,"Alder","80-84 år","Område",$A92,"År",G$2))+(GETPIVOTDATA("Antal",'AED021'!$G$2,"Alder","85-89 år","Område",$A92,"År",G$2)*GETPIVOTDATA("Antal",'AED06'!$H$2,"Alder","85-89 år","Område",$A92,"År",C$2))+GETPIVOTDATA("Antal",'AED06'!$H$2,"Alder","90 år og derover","Område",$A92,"År",G$2)*GETPIVOTDATA("Antal",'AED021'!$G$2,"Alder","90 år og derover","Område",$A92,"År",G$2)))/GETPIVOTDATA("Antal",'AED06'!$H$2,"Område",$A92,"År",G$2)</f>
        <v>3.3059630200308168</v>
      </c>
      <c r="H92" s="27" t="e">
        <f t="shared" si="6"/>
        <v>#DIV/0!</v>
      </c>
      <c r="I92" s="27" t="e">
        <f t="shared" si="7"/>
        <v>#DIV/0!</v>
      </c>
    </row>
    <row r="93" spans="1:9" x14ac:dyDescent="0.35">
      <c r="A93" s="7" t="s">
        <v>69</v>
      </c>
      <c r="B93" s="12">
        <f>((GETPIVOTDATA("Antal",'AED021'!$G$2,"Alder",$F$1,"Område",$A93,"År",B$2)*GETPIVOTDATA("Antal",'AED06'!$H$2,"Alder",$F$1,"Område",$A93,"År",B$2))+(GETPIVOTDATA("Antal",'AED021'!$G$2,"Alder",$G$1,"Område",$A93,"År",B$2)*GETPIVOTDATA("Antal",'AED06'!$H$2,"Alder",$G$1,"Område",$A93,"År",B$2))+(GETPIVOTDATA("Antal",'AED021'!$G$2,"Alder",$H$1,"Område",$A93,"År",B$2)*GETPIVOTDATA("Antal",'AED06'!$H$2,"Alder",$H$1,"Område",$A93,"År",B$2)))/GETPIVOTDATA("Antal",'AED06'!$H$2,"Område",$A93,"År",B$2)</f>
        <v>2.8452075471698111</v>
      </c>
      <c r="C93" s="12">
        <f>((GETPIVOTDATA("Antal",'AED021'!$G$2,"Alder",$F$1,"Område",$A93,"År",C$2)*GETPIVOTDATA("Antal",'AED06'!$H$2,"Alder",$F$1,"Område",$A93,"År",C$2))+(GETPIVOTDATA("Antal",'AED021'!$G$2,"Alder",$G$1,"Område",$A93,"År",C$2)*GETPIVOTDATA("Antal",'AED06'!$H$2,"Alder",$G$1,"Område",$A93,"År",C$2))+(GETPIVOTDATA("Antal",'AED021'!$G$2,"Alder",$H$1,"Område",$A93,"År",C$2)*GETPIVOTDATA("Antal",'AED06'!$H$2,"Alder",$H$1,"Område",$A93,"År",C$2)))/GETPIVOTDATA("Antal",'AED06'!$H$2,"Område",$A93,"År",C$2)</f>
        <v>3.116463722170185</v>
      </c>
      <c r="D93" s="8">
        <f t="shared" si="4"/>
        <v>9.5337921927768771E-2</v>
      </c>
      <c r="E93">
        <f t="shared" si="5"/>
        <v>0</v>
      </c>
      <c r="F93" s="28">
        <f>+(((GETPIVOTDATA("Antal",'AED021'!$G$2,"Alder","80-84 år","Område",$A93,"År",F$2)*GETPIVOTDATA("Antal",'AED06'!$H$2,"Alder","80-84 år","Område",$A93,"År",F$2))+(GETPIVOTDATA("Antal",'AED021'!$G$2,"Alder","85-89 år","Område",$A93,"År",F$2)*GETPIVOTDATA("Antal",'AED06'!$H$2,"Alder","85-89 år","Område",$A93,"År",B$2))+GETPIVOTDATA("Antal",'AED06'!$H$2,"Alder","90 år og derover","Område",$A93,"År",F$2)*GETPIVOTDATA("Antal",'AED021'!$G$2,"Alder","90 år og derover","Område",$A93,"År",F$2)))/GETPIVOTDATA("Antal",'AED06'!$H$2,"Område",$A93,"År",F$2)</f>
        <v>2.8452075471698111</v>
      </c>
      <c r="G93" s="28">
        <f>+(((GETPIVOTDATA("Antal",'AED021'!$G$2,"Alder","80-84 år","Område",$A93,"År",G$2)*GETPIVOTDATA("Antal",'AED06'!$H$2,"Alder","80-84 år","Område",$A93,"År",G$2))+(GETPIVOTDATA("Antal",'AED021'!$G$2,"Alder","85-89 år","Område",$A93,"År",G$2)*GETPIVOTDATA("Antal",'AED06'!$H$2,"Alder","85-89 år","Område",$A93,"År",C$2))+GETPIVOTDATA("Antal",'AED06'!$H$2,"Alder","90 år og derover","Område",$A93,"År",G$2)*GETPIVOTDATA("Antal",'AED021'!$G$2,"Alder","90 år og derover","Område",$A93,"År",G$2)))/GETPIVOTDATA("Antal",'AED06'!$H$2,"Område",$A93,"År",G$2)</f>
        <v>3.116463722170185</v>
      </c>
      <c r="H93" s="27">
        <f t="shared" si="6"/>
        <v>8.7039734514054154E-2</v>
      </c>
      <c r="I93" s="27">
        <f t="shared" si="7"/>
        <v>0</v>
      </c>
    </row>
    <row r="94" spans="1:9" x14ac:dyDescent="0.35">
      <c r="A94" s="7" t="s">
        <v>99</v>
      </c>
      <c r="B94" s="12">
        <f>((GETPIVOTDATA("Antal",'AED021'!$G$2,"Alder",$F$1,"Område",$A94,"År",B$2)*GETPIVOTDATA("Antal",'AED06'!$H$2,"Alder",$F$1,"Område",$A94,"År",B$2))+(GETPIVOTDATA("Antal",'AED021'!$G$2,"Alder",$G$1,"Område",$A94,"År",B$2)*GETPIVOTDATA("Antal",'AED06'!$H$2,"Alder",$G$1,"Område",$A94,"År",B$2))+(GETPIVOTDATA("Antal",'AED021'!$G$2,"Alder",$H$1,"Område",$A94,"År",B$2)*GETPIVOTDATA("Antal",'AED06'!$H$2,"Alder",$H$1,"Område",$A94,"År",B$2)))/GETPIVOTDATA("Antal",'AED06'!$H$2,"Område",$A94,"År",B$2)</f>
        <v>3.5783126184958922</v>
      </c>
      <c r="C94" s="12">
        <f>((GETPIVOTDATA("Antal",'AED021'!$G$2,"Alder",$F$1,"Område",$A94,"År",C$2)*GETPIVOTDATA("Antal",'AED06'!$H$2,"Alder",$F$1,"Område",$A94,"År",C$2))+(GETPIVOTDATA("Antal",'AED021'!$G$2,"Alder",$G$1,"Område",$A94,"År",C$2)*GETPIVOTDATA("Antal",'AED06'!$H$2,"Alder",$G$1,"Område",$A94,"År",C$2))+(GETPIVOTDATA("Antal",'AED021'!$G$2,"Alder",$H$1,"Område",$A94,"År",C$2)*GETPIVOTDATA("Antal",'AED06'!$H$2,"Alder",$H$1,"Område",$A94,"År",C$2)))/GETPIVOTDATA("Antal",'AED06'!$H$2,"Område",$A94,"År",C$2)</f>
        <v>2.5362704579269302</v>
      </c>
      <c r="D94" s="8">
        <f t="shared" si="4"/>
        <v>-0.29121048708342706</v>
      </c>
      <c r="E94">
        <f t="shared" si="5"/>
        <v>1</v>
      </c>
      <c r="F94" s="28">
        <f>+(((GETPIVOTDATA("Antal",'AED021'!$G$2,"Alder","80-84 år","Område",$A94,"År",F$2)*GETPIVOTDATA("Antal",'AED06'!$H$2,"Alder","80-84 år","Område",$A94,"År",F$2))+(GETPIVOTDATA("Antal",'AED021'!$G$2,"Alder","85-89 år","Område",$A94,"År",F$2)*GETPIVOTDATA("Antal",'AED06'!$H$2,"Alder","85-89 år","Område",$A94,"År",B$2))+GETPIVOTDATA("Antal",'AED06'!$H$2,"Alder","90 år og derover","Område",$A94,"År",F$2)*GETPIVOTDATA("Antal",'AED021'!$G$2,"Alder","90 år og derover","Område",$A94,"År",F$2)))/GETPIVOTDATA("Antal",'AED06'!$H$2,"Område",$A94,"År",F$2)</f>
        <v>3.5783126184958922</v>
      </c>
      <c r="G94" s="28">
        <f>+(((GETPIVOTDATA("Antal",'AED021'!$G$2,"Alder","80-84 år","Område",$A94,"År",G$2)*GETPIVOTDATA("Antal",'AED06'!$H$2,"Alder","80-84 år","Område",$A94,"År",G$2))+(GETPIVOTDATA("Antal",'AED021'!$G$2,"Alder","85-89 år","Område",$A94,"År",G$2)*GETPIVOTDATA("Antal",'AED06'!$H$2,"Alder","85-89 år","Område",$A94,"År",C$2))+GETPIVOTDATA("Antal",'AED06'!$H$2,"Alder","90 år og derover","Område",$A94,"År",G$2)*GETPIVOTDATA("Antal",'AED021'!$G$2,"Alder","90 år og derover","Område",$A94,"År",G$2)))/GETPIVOTDATA("Antal",'AED06'!$H$2,"Område",$A94,"År",G$2)</f>
        <v>2.5362704579269302</v>
      </c>
      <c r="H94" s="27">
        <f t="shared" si="6"/>
        <v>-0.4108560888339548</v>
      </c>
      <c r="I94" s="27">
        <f t="shared" si="7"/>
        <v>1</v>
      </c>
    </row>
    <row r="95" spans="1:9" x14ac:dyDescent="0.35">
      <c r="A95" s="7" t="s">
        <v>89</v>
      </c>
      <c r="B95" s="12">
        <f>((GETPIVOTDATA("Antal",'AED021'!$G$2,"Alder",$F$1,"Område",$A95,"År",B$2)*GETPIVOTDATA("Antal",'AED06'!$H$2,"Alder",$F$1,"Område",$A95,"År",B$2))+(GETPIVOTDATA("Antal",'AED021'!$G$2,"Alder",$G$1,"Område",$A95,"År",B$2)*GETPIVOTDATA("Antal",'AED06'!$H$2,"Alder",$G$1,"Område",$A95,"År",B$2))+(GETPIVOTDATA("Antal",'AED021'!$G$2,"Alder",$H$1,"Område",$A95,"År",B$2)*GETPIVOTDATA("Antal",'AED06'!$H$2,"Alder",$H$1,"Område",$A95,"År",B$2)))/GETPIVOTDATA("Antal",'AED06'!$H$2,"Område",$A95,"År",B$2)</f>
        <v>3.5686458081662238</v>
      </c>
      <c r="C95" s="12">
        <f>((GETPIVOTDATA("Antal",'AED021'!$G$2,"Alder",$F$1,"Område",$A95,"År",C$2)*GETPIVOTDATA("Antal",'AED06'!$H$2,"Alder",$F$1,"Område",$A95,"År",C$2))+(GETPIVOTDATA("Antal",'AED021'!$G$2,"Alder",$G$1,"Område",$A95,"År",C$2)*GETPIVOTDATA("Antal",'AED06'!$H$2,"Alder",$G$1,"Område",$A95,"År",C$2))+(GETPIVOTDATA("Antal",'AED021'!$G$2,"Alder",$H$1,"Område",$A95,"År",C$2)*GETPIVOTDATA("Antal",'AED06'!$H$2,"Alder",$H$1,"Område",$A95,"År",C$2)))/GETPIVOTDATA("Antal",'AED06'!$H$2,"Område",$A95,"År",C$2)</f>
        <v>2.6304542812058802</v>
      </c>
      <c r="D95" s="8">
        <f t="shared" si="4"/>
        <v>-0.2628984711269064</v>
      </c>
      <c r="E95">
        <f t="shared" si="5"/>
        <v>1</v>
      </c>
      <c r="F95" s="28">
        <f>+(((GETPIVOTDATA("Antal",'AED021'!$G$2,"Alder","80-84 år","Område",$A95,"År",F$2)*GETPIVOTDATA("Antal",'AED06'!$H$2,"Alder","80-84 år","Område",$A95,"År",F$2))+(GETPIVOTDATA("Antal",'AED021'!$G$2,"Alder","85-89 år","Område",$A95,"År",F$2)*GETPIVOTDATA("Antal",'AED06'!$H$2,"Alder","85-89 år","Område",$A95,"År",B$2))+GETPIVOTDATA("Antal",'AED06'!$H$2,"Alder","90 år og derover","Område",$A95,"År",F$2)*GETPIVOTDATA("Antal",'AED021'!$G$2,"Alder","90 år og derover","Område",$A95,"År",F$2)))/GETPIVOTDATA("Antal",'AED06'!$H$2,"Område",$A95,"År",F$2)</f>
        <v>3.5686458081662238</v>
      </c>
      <c r="G95" s="28">
        <f>+(((GETPIVOTDATA("Antal",'AED021'!$G$2,"Alder","80-84 år","Område",$A95,"År",G$2)*GETPIVOTDATA("Antal",'AED06'!$H$2,"Alder","80-84 år","Område",$A95,"År",G$2))+(GETPIVOTDATA("Antal",'AED021'!$G$2,"Alder","85-89 år","Område",$A95,"År",G$2)*GETPIVOTDATA("Antal",'AED06'!$H$2,"Alder","85-89 år","Område",$A95,"År",C$2))+GETPIVOTDATA("Antal",'AED06'!$H$2,"Alder","90 år og derover","Område",$A95,"År",G$2)*GETPIVOTDATA("Antal",'AED021'!$G$2,"Alder","90 år og derover","Område",$A95,"År",G$2)))/GETPIVOTDATA("Antal",'AED06'!$H$2,"Område",$A95,"År",G$2)</f>
        <v>2.6304542812058802</v>
      </c>
      <c r="H95" s="27">
        <f t="shared" si="6"/>
        <v>-0.35666520937602003</v>
      </c>
      <c r="I95" s="27">
        <f t="shared" si="7"/>
        <v>1</v>
      </c>
    </row>
    <row r="96" spans="1:9" x14ac:dyDescent="0.35">
      <c r="A96" s="7" t="s">
        <v>48</v>
      </c>
      <c r="B96" s="12">
        <f>((GETPIVOTDATA("Antal",'AED021'!$G$2,"Alder",$F$1,"Område",$A96,"År",B$2)*GETPIVOTDATA("Antal",'AED06'!$H$2,"Alder",$F$1,"Område",$A96,"År",B$2))+(GETPIVOTDATA("Antal",'AED021'!$G$2,"Alder",$G$1,"Område",$A96,"År",B$2)*GETPIVOTDATA("Antal",'AED06'!$H$2,"Alder",$G$1,"Område",$A96,"År",B$2))+(GETPIVOTDATA("Antal",'AED021'!$G$2,"Alder",$H$1,"Område",$A96,"År",B$2)*GETPIVOTDATA("Antal",'AED06'!$H$2,"Alder",$H$1,"Område",$A96,"År",B$2)))/GETPIVOTDATA("Antal",'AED06'!$H$2,"Område",$A96,"År",B$2)</f>
        <v>3.0874782797567333</v>
      </c>
      <c r="C96" s="12">
        <f>((GETPIVOTDATA("Antal",'AED021'!$G$2,"Alder",$F$1,"Område",$A96,"År",C$2)*GETPIVOTDATA("Antal",'AED06'!$H$2,"Alder",$F$1,"Område",$A96,"År",C$2))+(GETPIVOTDATA("Antal",'AED021'!$G$2,"Alder",$G$1,"Område",$A96,"År",C$2)*GETPIVOTDATA("Antal",'AED06'!$H$2,"Alder",$G$1,"Område",$A96,"År",C$2))+(GETPIVOTDATA("Antal",'AED021'!$G$2,"Alder",$H$1,"Område",$A96,"År",C$2)*GETPIVOTDATA("Antal",'AED06'!$H$2,"Alder",$H$1,"Område",$A96,"År",C$2)))/GETPIVOTDATA("Antal",'AED06'!$H$2,"Område",$A96,"År",C$2)</f>
        <v>3.8817548269164859</v>
      </c>
      <c r="D96" s="8">
        <f t="shared" si="4"/>
        <v>0.2572573716121283</v>
      </c>
      <c r="E96">
        <f t="shared" si="5"/>
        <v>0</v>
      </c>
      <c r="F96" s="28">
        <f>+(((GETPIVOTDATA("Antal",'AED021'!$G$2,"Alder","80-84 år","Område",$A96,"År",F$2)*GETPIVOTDATA("Antal",'AED06'!$H$2,"Alder","80-84 år","Område",$A96,"År",F$2))+(GETPIVOTDATA("Antal",'AED021'!$G$2,"Alder","85-89 år","Område",$A96,"År",F$2)*GETPIVOTDATA("Antal",'AED06'!$H$2,"Alder","85-89 år","Område",$A96,"År",B$2))+GETPIVOTDATA("Antal",'AED06'!$H$2,"Alder","90 år og derover","Område",$A96,"År",F$2)*GETPIVOTDATA("Antal",'AED021'!$G$2,"Alder","90 år og derover","Område",$A96,"År",F$2)))/GETPIVOTDATA("Antal",'AED06'!$H$2,"Område",$A96,"År",F$2)</f>
        <v>3.0874782797567333</v>
      </c>
      <c r="G96" s="28">
        <f>+(((GETPIVOTDATA("Antal",'AED021'!$G$2,"Alder","80-84 år","Område",$A96,"År",G$2)*GETPIVOTDATA("Antal",'AED06'!$H$2,"Alder","80-84 år","Område",$A96,"År",G$2))+(GETPIVOTDATA("Antal",'AED021'!$G$2,"Alder","85-89 år","Område",$A96,"År",G$2)*GETPIVOTDATA("Antal",'AED06'!$H$2,"Alder","85-89 år","Område",$A96,"År",C$2))+GETPIVOTDATA("Antal",'AED06'!$H$2,"Alder","90 år og derover","Område",$A96,"År",G$2)*GETPIVOTDATA("Antal",'AED021'!$G$2,"Alder","90 år og derover","Område",$A96,"År",G$2)))/GETPIVOTDATA("Antal",'AED06'!$H$2,"Område",$A96,"År",G$2)</f>
        <v>3.8817548269164859</v>
      </c>
      <c r="H96" s="27">
        <f t="shared" si="6"/>
        <v>0.20461790673953895</v>
      </c>
      <c r="I96" s="27">
        <f t="shared" si="7"/>
        <v>0</v>
      </c>
    </row>
    <row r="97" spans="1:9" x14ac:dyDescent="0.35">
      <c r="A97" s="7" t="s">
        <v>58</v>
      </c>
      <c r="B97" s="12">
        <f>((GETPIVOTDATA("Antal",'AED021'!$G$2,"Alder",$F$1,"Område",$A97,"År",B$2)*GETPIVOTDATA("Antal",'AED06'!$H$2,"Alder",$F$1,"Område",$A97,"År",B$2))+(GETPIVOTDATA("Antal",'AED021'!$G$2,"Alder",$G$1,"Område",$A97,"År",B$2)*GETPIVOTDATA("Antal",'AED06'!$H$2,"Alder",$G$1,"Område",$A97,"År",B$2))+(GETPIVOTDATA("Antal",'AED021'!$G$2,"Alder",$H$1,"Område",$A97,"År",B$2)*GETPIVOTDATA("Antal",'AED06'!$H$2,"Alder",$H$1,"Område",$A97,"År",B$2)))/GETPIVOTDATA("Antal",'AED06'!$H$2,"Område",$A97,"År",B$2)</f>
        <v>2.9708071748878924</v>
      </c>
      <c r="C97" s="12">
        <f>((GETPIVOTDATA("Antal",'AED021'!$G$2,"Alder",$F$1,"Område",$A97,"År",C$2)*GETPIVOTDATA("Antal",'AED06'!$H$2,"Alder",$F$1,"Område",$A97,"År",C$2))+(GETPIVOTDATA("Antal",'AED021'!$G$2,"Alder",$G$1,"Område",$A97,"År",C$2)*GETPIVOTDATA("Antal",'AED06'!$H$2,"Alder",$G$1,"Område",$A97,"År",C$2))+(GETPIVOTDATA("Antal",'AED021'!$G$2,"Alder",$H$1,"Område",$A97,"År",C$2)*GETPIVOTDATA("Antal",'AED06'!$H$2,"Alder",$H$1,"Område",$A97,"År",C$2)))/GETPIVOTDATA("Antal",'AED06'!$H$2,"Område",$A97,"År",C$2)</f>
        <v>3.2705244122965644</v>
      </c>
      <c r="D97" s="8">
        <f t="shared" si="4"/>
        <v>0.10088747595002773</v>
      </c>
      <c r="E97">
        <f t="shared" si="5"/>
        <v>0</v>
      </c>
      <c r="F97" s="28">
        <f>+(((GETPIVOTDATA("Antal",'AED021'!$G$2,"Alder","80-84 år","Område",$A97,"År",F$2)*GETPIVOTDATA("Antal",'AED06'!$H$2,"Alder","80-84 år","Område",$A97,"År",F$2))+(GETPIVOTDATA("Antal",'AED021'!$G$2,"Alder","85-89 år","Område",$A97,"År",F$2)*GETPIVOTDATA("Antal",'AED06'!$H$2,"Alder","85-89 år","Område",$A97,"År",B$2))+GETPIVOTDATA("Antal",'AED06'!$H$2,"Alder","90 år og derover","Område",$A97,"År",F$2)*GETPIVOTDATA("Antal",'AED021'!$G$2,"Alder","90 år og derover","Område",$A97,"År",F$2)))/GETPIVOTDATA("Antal",'AED06'!$H$2,"Område",$A97,"År",F$2)</f>
        <v>2.9708071748878924</v>
      </c>
      <c r="G97" s="28">
        <f>+(((GETPIVOTDATA("Antal",'AED021'!$G$2,"Alder","80-84 år","Område",$A97,"År",G$2)*GETPIVOTDATA("Antal",'AED06'!$H$2,"Alder","80-84 år","Område",$A97,"År",G$2))+(GETPIVOTDATA("Antal",'AED021'!$G$2,"Alder","85-89 år","Område",$A97,"År",G$2)*GETPIVOTDATA("Antal",'AED06'!$H$2,"Alder","85-89 år","Område",$A97,"År",C$2))+GETPIVOTDATA("Antal",'AED06'!$H$2,"Alder","90 år og derover","Område",$A97,"År",G$2)*GETPIVOTDATA("Antal",'AED021'!$G$2,"Alder","90 år og derover","Område",$A97,"År",G$2)))/GETPIVOTDATA("Antal",'AED06'!$H$2,"Område",$A97,"År",G$2)</f>
        <v>3.2705244122965644</v>
      </c>
      <c r="H97" s="27">
        <f t="shared" si="6"/>
        <v>9.1641950838767916E-2</v>
      </c>
      <c r="I97" s="27">
        <f t="shared" si="7"/>
        <v>0</v>
      </c>
    </row>
    <row r="98" spans="1:9" x14ac:dyDescent="0.35">
      <c r="A98" s="7" t="s">
        <v>70</v>
      </c>
      <c r="B98" s="12">
        <f>((GETPIVOTDATA("Antal",'AED021'!$G$2,"Alder",$F$1,"Område",$A98,"År",B$2)*GETPIVOTDATA("Antal",'AED06'!$H$2,"Alder",$F$1,"Område",$A98,"År",B$2))+(GETPIVOTDATA("Antal",'AED021'!$G$2,"Alder",$G$1,"Område",$A98,"År",B$2)*GETPIVOTDATA("Antal",'AED06'!$H$2,"Alder",$G$1,"Område",$A98,"År",B$2))+(GETPIVOTDATA("Antal",'AED021'!$G$2,"Alder",$H$1,"Område",$A98,"År",B$2)*GETPIVOTDATA("Antal",'AED06'!$H$2,"Alder",$H$1,"Område",$A98,"År",B$2)))/GETPIVOTDATA("Antal",'AED06'!$H$2,"Område",$A98,"År",B$2)</f>
        <v>4.0468197117459219</v>
      </c>
      <c r="C98" s="12">
        <f>((GETPIVOTDATA("Antal",'AED021'!$G$2,"Alder",$F$1,"Område",$A98,"År",C$2)*GETPIVOTDATA("Antal",'AED06'!$H$2,"Alder",$F$1,"Område",$A98,"År",C$2))+(GETPIVOTDATA("Antal",'AED021'!$G$2,"Alder",$G$1,"Område",$A98,"År",C$2)*GETPIVOTDATA("Antal",'AED06'!$H$2,"Alder",$G$1,"Område",$A98,"År",C$2))+(GETPIVOTDATA("Antal",'AED021'!$G$2,"Alder",$H$1,"Område",$A98,"År",C$2)*GETPIVOTDATA("Antal",'AED06'!$H$2,"Alder",$H$1,"Område",$A98,"År",C$2)))/GETPIVOTDATA("Antal",'AED06'!$H$2,"Område",$A98,"År",C$2)</f>
        <v>3.5719986807387865</v>
      </c>
      <c r="D98" s="8">
        <f t="shared" si="4"/>
        <v>-0.11733189636023669</v>
      </c>
      <c r="E98">
        <f t="shared" si="5"/>
        <v>0</v>
      </c>
      <c r="F98" s="28">
        <f>+(((GETPIVOTDATA("Antal",'AED021'!$G$2,"Alder","80-84 år","Område",$A98,"År",F$2)*GETPIVOTDATA("Antal",'AED06'!$H$2,"Alder","80-84 år","Område",$A98,"År",F$2))+(GETPIVOTDATA("Antal",'AED021'!$G$2,"Alder","85-89 år","Område",$A98,"År",F$2)*GETPIVOTDATA("Antal",'AED06'!$H$2,"Alder","85-89 år","Område",$A98,"År",B$2))+GETPIVOTDATA("Antal",'AED06'!$H$2,"Alder","90 år og derover","Område",$A98,"År",F$2)*GETPIVOTDATA("Antal",'AED021'!$G$2,"Alder","90 år og derover","Område",$A98,"År",F$2)))/GETPIVOTDATA("Antal",'AED06'!$H$2,"Område",$A98,"År",F$2)</f>
        <v>4.0468197117459219</v>
      </c>
      <c r="G98" s="28">
        <f>+(((GETPIVOTDATA("Antal",'AED021'!$G$2,"Alder","80-84 år","Område",$A98,"År",G$2)*GETPIVOTDATA("Antal",'AED06'!$H$2,"Alder","80-84 år","Område",$A98,"År",G$2))+(GETPIVOTDATA("Antal",'AED021'!$G$2,"Alder","85-89 år","Område",$A98,"År",G$2)*GETPIVOTDATA("Antal",'AED06'!$H$2,"Alder","85-89 år","Område",$A98,"År",C$2))+GETPIVOTDATA("Antal",'AED06'!$H$2,"Alder","90 år og derover","Område",$A98,"År",G$2)*GETPIVOTDATA("Antal",'AED021'!$G$2,"Alder","90 år og derover","Område",$A98,"År",G$2)))/GETPIVOTDATA("Antal",'AED06'!$H$2,"Område",$A98,"År",G$2)</f>
        <v>3.5719986807387865</v>
      </c>
      <c r="H98" s="27">
        <f t="shared" si="6"/>
        <v>-0.13292866919786475</v>
      </c>
      <c r="I98" s="27">
        <f t="shared" si="7"/>
        <v>0</v>
      </c>
    </row>
    <row r="99" spans="1:9" x14ac:dyDescent="0.35">
      <c r="A99" s="7" t="s">
        <v>100</v>
      </c>
      <c r="B99" s="12">
        <f>((GETPIVOTDATA("Antal",'AED021'!$G$2,"Alder",$F$1,"Område",$A99,"År",B$2)*GETPIVOTDATA("Antal",'AED06'!$H$2,"Alder",$F$1,"Område",$A99,"År",B$2))+(GETPIVOTDATA("Antal",'AED021'!$G$2,"Alder",$G$1,"Område",$A99,"År",B$2)*GETPIVOTDATA("Antal",'AED06'!$H$2,"Alder",$G$1,"Område",$A99,"År",B$2))+(GETPIVOTDATA("Antal",'AED021'!$G$2,"Alder",$H$1,"Område",$A99,"År",B$2)*GETPIVOTDATA("Antal",'AED06'!$H$2,"Alder",$H$1,"Område",$A99,"År",B$2)))/GETPIVOTDATA("Antal",'AED06'!$H$2,"Område",$A99,"År",B$2)</f>
        <v>3.3240009056945548</v>
      </c>
      <c r="C99" s="12">
        <f>((GETPIVOTDATA("Antal",'AED021'!$G$2,"Alder",$F$1,"Område",$A99,"År",C$2)*GETPIVOTDATA("Antal",'AED06'!$H$2,"Alder",$F$1,"Område",$A99,"År",C$2))+(GETPIVOTDATA("Antal",'AED021'!$G$2,"Alder",$G$1,"Område",$A99,"År",C$2)*GETPIVOTDATA("Antal",'AED06'!$H$2,"Alder",$G$1,"Område",$A99,"År",C$2))+(GETPIVOTDATA("Antal",'AED021'!$G$2,"Alder",$H$1,"Område",$A99,"År",C$2)*GETPIVOTDATA("Antal",'AED06'!$H$2,"Alder",$H$1,"Område",$A99,"År",C$2)))/GETPIVOTDATA("Antal",'AED06'!$H$2,"Område",$A99,"År",C$2)</f>
        <v>2.5895071061384942</v>
      </c>
      <c r="D99" s="8">
        <f t="shared" si="4"/>
        <v>-0.22096678683142146</v>
      </c>
      <c r="E99">
        <f t="shared" si="5"/>
        <v>1</v>
      </c>
      <c r="F99" s="28">
        <f>+(((GETPIVOTDATA("Antal",'AED021'!$G$2,"Alder","80-84 år","Område",$A99,"År",F$2)*GETPIVOTDATA("Antal",'AED06'!$H$2,"Alder","80-84 år","Område",$A99,"År",F$2))+(GETPIVOTDATA("Antal",'AED021'!$G$2,"Alder","85-89 år","Område",$A99,"År",F$2)*GETPIVOTDATA("Antal",'AED06'!$H$2,"Alder","85-89 år","Område",$A99,"År",B$2))+GETPIVOTDATA("Antal",'AED06'!$H$2,"Alder","90 år og derover","Område",$A99,"År",F$2)*GETPIVOTDATA("Antal",'AED021'!$G$2,"Alder","90 år og derover","Område",$A99,"År",F$2)))/GETPIVOTDATA("Antal",'AED06'!$H$2,"Område",$A99,"År",F$2)</f>
        <v>3.3240009056945548</v>
      </c>
      <c r="G99" s="28">
        <f>+(((GETPIVOTDATA("Antal",'AED021'!$G$2,"Alder","80-84 år","Område",$A99,"År",G$2)*GETPIVOTDATA("Antal",'AED06'!$H$2,"Alder","80-84 år","Område",$A99,"År",G$2))+(GETPIVOTDATA("Antal",'AED021'!$G$2,"Alder","85-89 år","Område",$A99,"År",G$2)*GETPIVOTDATA("Antal",'AED06'!$H$2,"Alder","85-89 år","Område",$A99,"År",C$2))+GETPIVOTDATA("Antal",'AED06'!$H$2,"Alder","90 år og derover","Område",$A99,"År",G$2)*GETPIVOTDATA("Antal",'AED021'!$G$2,"Alder","90 år og derover","Område",$A99,"År",G$2)))/GETPIVOTDATA("Antal",'AED06'!$H$2,"Område",$A99,"År",G$2)</f>
        <v>2.5895071061384942</v>
      </c>
      <c r="H99" s="27">
        <f t="shared" si="6"/>
        <v>-0.28364231857673755</v>
      </c>
      <c r="I99" s="27">
        <f t="shared" si="7"/>
        <v>1</v>
      </c>
    </row>
    <row r="100" spans="1:9" x14ac:dyDescent="0.35">
      <c r="A100" s="7" t="s">
        <v>81</v>
      </c>
      <c r="B100" s="12">
        <f>((GETPIVOTDATA("Antal",'AED021'!$G$2,"Alder",$F$1,"Område",$A100,"År",B$2)*GETPIVOTDATA("Antal",'AED06'!$H$2,"Alder",$F$1,"Område",$A100,"År",B$2))+(GETPIVOTDATA("Antal",'AED021'!$G$2,"Alder",$G$1,"Område",$A100,"År",B$2)*GETPIVOTDATA("Antal",'AED06'!$H$2,"Alder",$G$1,"Område",$A100,"År",B$2))+(GETPIVOTDATA("Antal",'AED021'!$G$2,"Alder",$H$1,"Område",$A100,"År",B$2)*GETPIVOTDATA("Antal",'AED06'!$H$2,"Alder",$H$1,"Område",$A100,"År",B$2)))/GETPIVOTDATA("Antal",'AED06'!$H$2,"Område",$A100,"År",B$2)</f>
        <v>3.7604072720368356</v>
      </c>
      <c r="C100" s="12">
        <f>((GETPIVOTDATA("Antal",'AED021'!$G$2,"Alder",$F$1,"Område",$A100,"År",C$2)*GETPIVOTDATA("Antal",'AED06'!$H$2,"Alder",$F$1,"Område",$A100,"År",C$2))+(GETPIVOTDATA("Antal",'AED021'!$G$2,"Alder",$G$1,"Område",$A100,"År",C$2)*GETPIVOTDATA("Antal",'AED06'!$H$2,"Alder",$G$1,"Område",$A100,"År",C$2))+(GETPIVOTDATA("Antal",'AED021'!$G$2,"Alder",$H$1,"Område",$A100,"År",C$2)*GETPIVOTDATA("Antal",'AED06'!$H$2,"Alder",$H$1,"Område",$A100,"År",C$2)))/GETPIVOTDATA("Antal",'AED06'!$H$2,"Område",$A100,"År",C$2)</f>
        <v>3.5800053974631925</v>
      </c>
      <c r="D100" s="8">
        <f t="shared" si="4"/>
        <v>-4.797402555705832E-2</v>
      </c>
      <c r="E100">
        <f t="shared" si="5"/>
        <v>0</v>
      </c>
      <c r="F100" s="28">
        <f>+(((GETPIVOTDATA("Antal",'AED021'!$G$2,"Alder","80-84 år","Område",$A100,"År",F$2)*GETPIVOTDATA("Antal",'AED06'!$H$2,"Alder","80-84 år","Område",$A100,"År",F$2))+(GETPIVOTDATA("Antal",'AED021'!$G$2,"Alder","85-89 år","Område",$A100,"År",F$2)*GETPIVOTDATA("Antal",'AED06'!$H$2,"Alder","85-89 år","Område",$A100,"År",B$2))+GETPIVOTDATA("Antal",'AED06'!$H$2,"Alder","90 år og derover","Område",$A100,"År",F$2)*GETPIVOTDATA("Antal",'AED021'!$G$2,"Alder","90 år og derover","Område",$A100,"År",F$2)))/GETPIVOTDATA("Antal",'AED06'!$H$2,"Område",$A100,"År",F$2)</f>
        <v>3.7604072720368356</v>
      </c>
      <c r="G100" s="28">
        <f>+(((GETPIVOTDATA("Antal",'AED021'!$G$2,"Alder","80-84 år","Område",$A100,"År",G$2)*GETPIVOTDATA("Antal",'AED06'!$H$2,"Alder","80-84 år","Område",$A100,"År",G$2))+(GETPIVOTDATA("Antal",'AED021'!$G$2,"Alder","85-89 år","Område",$A100,"År",G$2)*GETPIVOTDATA("Antal",'AED06'!$H$2,"Alder","85-89 år","Område",$A100,"År",C$2))+GETPIVOTDATA("Antal",'AED06'!$H$2,"Alder","90 år og derover","Område",$A100,"År",G$2)*GETPIVOTDATA("Antal",'AED021'!$G$2,"Alder","90 år og derover","Område",$A100,"År",G$2)))/GETPIVOTDATA("Antal",'AED06'!$H$2,"Område",$A100,"År",G$2)</f>
        <v>3.5800053974631925</v>
      </c>
      <c r="H100" s="27">
        <f t="shared" si="6"/>
        <v>-5.0391509102605446E-2</v>
      </c>
      <c r="I100" s="27">
        <f t="shared" si="7"/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16.453125" customWidth="1"/>
    <col min="2" max="10" width="11.54296875" customWidth="1"/>
  </cols>
  <sheetData>
    <row r="3" spans="1:11" ht="35.5" customHeight="1" x14ac:dyDescent="0.35">
      <c r="A3" s="30"/>
      <c r="B3" s="56" t="s">
        <v>140</v>
      </c>
      <c r="C3" s="57"/>
      <c r="D3" s="58"/>
      <c r="E3" s="56" t="s">
        <v>139</v>
      </c>
      <c r="F3" s="57"/>
      <c r="G3" s="58"/>
      <c r="H3" s="59" t="s">
        <v>141</v>
      </c>
      <c r="I3" s="59"/>
      <c r="J3" s="60"/>
    </row>
    <row r="4" spans="1:11" ht="29" x14ac:dyDescent="0.35">
      <c r="A4" s="31"/>
      <c r="B4" s="34">
        <v>2008</v>
      </c>
      <c r="C4" s="34">
        <v>2017</v>
      </c>
      <c r="D4" s="38" t="s">
        <v>137</v>
      </c>
      <c r="E4" s="34">
        <v>2008</v>
      </c>
      <c r="F4" s="34">
        <v>2017</v>
      </c>
      <c r="G4" s="38" t="s">
        <v>137</v>
      </c>
      <c r="H4" s="34">
        <v>2008</v>
      </c>
      <c r="I4" s="34">
        <v>2017</v>
      </c>
      <c r="J4" s="38" t="s">
        <v>137</v>
      </c>
    </row>
    <row r="5" spans="1:11" x14ac:dyDescent="0.35">
      <c r="A5" s="33" t="str">
        <f>'Modtagere_AED06 '!E4</f>
        <v>Hele landet</v>
      </c>
      <c r="B5" s="35">
        <f>'Modtagere_AED06 '!F4</f>
        <v>0.4977902691319025</v>
      </c>
      <c r="C5" s="35">
        <f>'Modtagere_AED06 '!G4</f>
        <v>0.3512939316716861</v>
      </c>
      <c r="D5" s="39">
        <f>(C5-B5)/B5</f>
        <v>-0.29429329286747946</v>
      </c>
      <c r="E5" s="42">
        <f>'Ark1'!L3</f>
        <v>3.861424902191958</v>
      </c>
      <c r="F5" s="42">
        <f>'Ark1'!M3</f>
        <v>3.5749440420819063</v>
      </c>
      <c r="G5" s="45">
        <f>(F5-E5)/E5</f>
        <v>-7.4190452324329637E-2</v>
      </c>
      <c r="H5" s="35">
        <f>Timer_AED022!F4</f>
        <v>1.9137735245233154</v>
      </c>
      <c r="I5" s="35">
        <f>Timer_AED022!G4</f>
        <v>1.2562107357490357</v>
      </c>
      <c r="J5" s="45">
        <f>(I5-H5)/H5</f>
        <v>-0.34359488223041756</v>
      </c>
    </row>
    <row r="6" spans="1:11" x14ac:dyDescent="0.35">
      <c r="A6" s="32"/>
      <c r="B6" s="36"/>
      <c r="C6" s="36"/>
      <c r="D6" s="40"/>
      <c r="E6" s="32"/>
      <c r="F6" s="32"/>
      <c r="G6" s="46"/>
      <c r="H6" s="32"/>
      <c r="I6" s="32"/>
      <c r="J6" s="46"/>
    </row>
    <row r="7" spans="1:11" x14ac:dyDescent="0.35">
      <c r="A7" s="32" t="str">
        <f>'Modtagere_AED06 '!E6</f>
        <v>Albertslund</v>
      </c>
      <c r="B7" s="36">
        <f>'Modtagere_AED06 '!F6</f>
        <v>0.5016085790884719</v>
      </c>
      <c r="C7" s="36">
        <f>'Modtagere_AED06 '!G6</f>
        <v>0.26317103620474408</v>
      </c>
      <c r="D7" s="40">
        <f t="shared" ref="D7:D70" si="0">(C7-B7)/B7</f>
        <v>-0.47534582306590306</v>
      </c>
      <c r="E7" s="43">
        <f>'Ark1'!B3</f>
        <v>3.598824158204168</v>
      </c>
      <c r="F7" s="43">
        <f>'Ark1'!C3</f>
        <v>3.4491935483870968</v>
      </c>
      <c r="G7" s="46">
        <f t="shared" ref="G7:G70" si="1">(F7-E7)/E7</f>
        <v>-4.1577638483936842E-2</v>
      </c>
      <c r="H7" s="36">
        <f>Timer_AED022!F6</f>
        <v>1.8069705093833781</v>
      </c>
      <c r="I7" s="36">
        <f>Timer_AED022!G6</f>
        <v>0.90511860174781522</v>
      </c>
      <c r="J7" s="46">
        <f t="shared" ref="J7:J70" si="2">(I7-H7)/H7</f>
        <v>-0.49909608538288569</v>
      </c>
      <c r="K7" s="51"/>
    </row>
    <row r="8" spans="1:11" x14ac:dyDescent="0.35">
      <c r="A8" s="32" t="str">
        <f>'Modtagere_AED06 '!E7</f>
        <v>Allerød</v>
      </c>
      <c r="B8" s="36">
        <f>'Modtagere_AED06 '!F7</f>
        <v>0.57029360967184795</v>
      </c>
      <c r="C8" s="36">
        <f>'Modtagere_AED06 '!G7</f>
        <v>0.22987551867219919</v>
      </c>
      <c r="D8" s="40">
        <f t="shared" si="0"/>
        <v>-0.59691724618048658</v>
      </c>
      <c r="E8" s="43">
        <f>'Ark1'!B4</f>
        <v>4.1730466384009688</v>
      </c>
      <c r="F8" s="43">
        <f>'Ark1'!C4</f>
        <v>3.9843411552346564</v>
      </c>
      <c r="G8" s="46">
        <f t="shared" si="1"/>
        <v>-4.5220075287397396E-2</v>
      </c>
      <c r="H8" s="36">
        <f>Timer_AED022!F7</f>
        <v>2.3713298791019</v>
      </c>
      <c r="I8" s="36">
        <f>Timer_AED022!G7</f>
        <v>0.9159751037344398</v>
      </c>
      <c r="J8" s="46">
        <f t="shared" si="2"/>
        <v>-0.61372936266406364</v>
      </c>
      <c r="K8" s="50"/>
    </row>
    <row r="9" spans="1:11" x14ac:dyDescent="0.35">
      <c r="A9" s="32" t="str">
        <f>'Modtagere_AED06 '!E8</f>
        <v>Assens</v>
      </c>
      <c r="B9" s="36">
        <f>'Modtagere_AED06 '!F8</f>
        <v>0.52288557213930353</v>
      </c>
      <c r="C9" s="36">
        <f>'Modtagere_AED06 '!G8</f>
        <v>0.36568930041152264</v>
      </c>
      <c r="D9" s="40">
        <f t="shared" si="0"/>
        <v>-0.30063226086854383</v>
      </c>
      <c r="E9" s="43">
        <f>'Ark1'!B5</f>
        <v>5.4638915318744052</v>
      </c>
      <c r="F9" s="43">
        <f>'Ark1'!C5</f>
        <v>3.1177380784920525</v>
      </c>
      <c r="G9" s="46">
        <f t="shared" si="1"/>
        <v>-0.42939239179543109</v>
      </c>
      <c r="H9" s="36">
        <f>Timer_AED022!F8</f>
        <v>2.8432835820895521</v>
      </c>
      <c r="I9" s="36">
        <f>Timer_AED022!G8</f>
        <v>1.1486625514403292</v>
      </c>
      <c r="J9" s="46">
        <f t="shared" si="2"/>
        <v>-0.5960084464750548</v>
      </c>
      <c r="K9" s="53"/>
    </row>
    <row r="10" spans="1:11" x14ac:dyDescent="0.35">
      <c r="A10" s="32" t="str">
        <f>'Modtagere_AED06 '!E9</f>
        <v>Ballerup</v>
      </c>
      <c r="B10" s="36">
        <f>'Modtagere_AED06 '!F9</f>
        <v>0.53235955056179773</v>
      </c>
      <c r="C10" s="36">
        <f>'Modtagere_AED06 '!G9</f>
        <v>0.34032976827094474</v>
      </c>
      <c r="D10" s="40">
        <f t="shared" si="0"/>
        <v>-0.36071444963879096</v>
      </c>
      <c r="E10" s="43">
        <f>'Ark1'!B6</f>
        <v>3.635120303925707</v>
      </c>
      <c r="F10" s="43">
        <f>'Ark1'!C6</f>
        <v>4.6074767578892235</v>
      </c>
      <c r="G10" s="46">
        <f t="shared" si="1"/>
        <v>0.26748948388680044</v>
      </c>
      <c r="H10" s="36">
        <f>Timer_AED022!F9</f>
        <v>1.9273408239700374</v>
      </c>
      <c r="I10" s="36">
        <f>Timer_AED022!G9</f>
        <v>1.5588235294117647</v>
      </c>
      <c r="J10" s="46">
        <f t="shared" si="2"/>
        <v>-0.19120504789556705</v>
      </c>
      <c r="K10" s="51"/>
    </row>
    <row r="11" spans="1:11" x14ac:dyDescent="0.35">
      <c r="A11" s="32" t="str">
        <f>'Modtagere_AED06 '!E10</f>
        <v>Billund</v>
      </c>
      <c r="B11" s="36">
        <f>'Modtagere_AED06 '!F10</f>
        <v>0.43801652892561982</v>
      </c>
      <c r="C11" s="36">
        <f>'Modtagere_AED06 '!G10</f>
        <v>0.28019625334522752</v>
      </c>
      <c r="D11" s="40">
        <f t="shared" si="0"/>
        <v>-0.36030666689108432</v>
      </c>
      <c r="E11" s="43">
        <f>'Ark1'!B7</f>
        <v>5.8016509433962264</v>
      </c>
      <c r="F11" s="43">
        <f>'Ark1'!C7</f>
        <v>2.2967526265520535</v>
      </c>
      <c r="G11" s="46">
        <f t="shared" si="1"/>
        <v>-0.60412085301919971</v>
      </c>
      <c r="H11" s="36">
        <f>Timer_AED022!F10</f>
        <v>2.5351239669421486</v>
      </c>
      <c r="I11" s="36">
        <f>Timer_AED022!G10</f>
        <v>0.64852809991079396</v>
      </c>
      <c r="J11" s="46">
        <f t="shared" si="2"/>
        <v>-0.74418288479476413</v>
      </c>
      <c r="K11" s="54"/>
    </row>
    <row r="12" spans="1:11" x14ac:dyDescent="0.35">
      <c r="A12" s="32" t="str">
        <f>'Modtagere_AED06 '!E11</f>
        <v>Bornholm</v>
      </c>
      <c r="B12" s="36">
        <f>'Modtagere_AED06 '!F11</f>
        <v>0.42516370439663237</v>
      </c>
      <c r="C12" s="36">
        <f>'Modtagere_AED06 '!G11</f>
        <v>0.28651928912006935</v>
      </c>
      <c r="D12" s="40">
        <f t="shared" si="0"/>
        <v>-0.32609654550197109</v>
      </c>
      <c r="E12" s="43">
        <f>'Ark1'!B8</f>
        <v>4.4328492849284924</v>
      </c>
      <c r="F12" s="43">
        <f>'Ark1'!C8</f>
        <v>3.5929954614220883</v>
      </c>
      <c r="G12" s="46">
        <f t="shared" si="1"/>
        <v>-0.18946139819413058</v>
      </c>
      <c r="H12" s="36">
        <f>Timer_AED022!F11</f>
        <v>1.8704396632366698</v>
      </c>
      <c r="I12" s="36">
        <f>Timer_AED022!G11</f>
        <v>1.0251408755960121</v>
      </c>
      <c r="J12" s="46">
        <f t="shared" si="2"/>
        <v>-0.45192518328975395</v>
      </c>
      <c r="K12" s="15"/>
    </row>
    <row r="13" spans="1:11" x14ac:dyDescent="0.35">
      <c r="A13" s="32" t="str">
        <f>'Modtagere_AED06 '!E12</f>
        <v>Brøndby</v>
      </c>
      <c r="B13" s="36">
        <f>'Modtagere_AED06 '!F12</f>
        <v>0.49623931623931627</v>
      </c>
      <c r="C13" s="36">
        <f>'Modtagere_AED06 '!G12</f>
        <v>0.35078534031413611</v>
      </c>
      <c r="D13" s="40">
        <f t="shared" si="0"/>
        <v>-0.2931125591327261</v>
      </c>
      <c r="E13" s="43">
        <f>'Ark1'!B9</f>
        <v>4.0954874267998624</v>
      </c>
      <c r="F13" s="43">
        <f>'Ark1'!C9</f>
        <v>4.0662313432835822</v>
      </c>
      <c r="G13" s="46">
        <f t="shared" si="1"/>
        <v>-7.143492450943853E-3</v>
      </c>
      <c r="H13" s="36">
        <f>Timer_AED022!F12</f>
        <v>2.0264957264957264</v>
      </c>
      <c r="I13" s="36">
        <f>Timer_AED022!G12</f>
        <v>1.4299738219895288</v>
      </c>
      <c r="J13" s="46">
        <f t="shared" si="2"/>
        <v>-0.294361294083615</v>
      </c>
      <c r="K13" s="51"/>
    </row>
    <row r="14" spans="1:11" x14ac:dyDescent="0.35">
      <c r="A14" s="32" t="str">
        <f>'Modtagere_AED06 '!E13</f>
        <v>Brønderslev</v>
      </c>
      <c r="B14" s="36">
        <f>'Modtagere_AED06 '!F13</f>
        <v>0.38552188552188554</v>
      </c>
      <c r="C14" s="36">
        <f>'Modtagere_AED06 '!G13</f>
        <v>0.31473136915077987</v>
      </c>
      <c r="D14" s="40">
        <f t="shared" si="0"/>
        <v>-0.18362256211544439</v>
      </c>
      <c r="E14" s="43">
        <f>'Ark1'!B10</f>
        <v>5.59004366812227</v>
      </c>
      <c r="F14" s="43">
        <f>'Ark1'!C10</f>
        <v>3.4297173274596187</v>
      </c>
      <c r="G14" s="46">
        <f t="shared" si="1"/>
        <v>-0.38645965379163455</v>
      </c>
      <c r="H14" s="36">
        <f>Timer_AED022!F13</f>
        <v>2.1542087542087542</v>
      </c>
      <c r="I14" s="36">
        <f>Timer_AED022!G13</f>
        <v>1.0791450028885037</v>
      </c>
      <c r="J14" s="46">
        <f t="shared" si="2"/>
        <v>-0.4990527260739519</v>
      </c>
      <c r="K14" s="55"/>
    </row>
    <row r="15" spans="1:11" x14ac:dyDescent="0.35">
      <c r="A15" s="32" t="str">
        <f>'Modtagere_AED06 '!E14</f>
        <v>Dragør</v>
      </c>
      <c r="B15" s="36">
        <f>'Modtagere_AED06 '!F14</f>
        <v>0</v>
      </c>
      <c r="C15" s="36">
        <f>'Modtagere_AED06 '!G14</f>
        <v>0.35436337625178832</v>
      </c>
      <c r="D15" s="40" t="s">
        <v>138</v>
      </c>
      <c r="E15" s="43"/>
      <c r="F15" s="43">
        <f>'Ark1'!C11</f>
        <v>3.7047638272103347</v>
      </c>
      <c r="G15" s="40" t="s">
        <v>138</v>
      </c>
      <c r="H15" s="36">
        <f>Timer_AED022!F14</f>
        <v>0</v>
      </c>
      <c r="I15" s="36">
        <f>Timer_AED022!G14</f>
        <v>1.2989985693848354</v>
      </c>
      <c r="J15" s="40" t="s">
        <v>138</v>
      </c>
      <c r="K15" s="51"/>
    </row>
    <row r="16" spans="1:11" x14ac:dyDescent="0.35">
      <c r="A16" s="32" t="str">
        <f>'Modtagere_AED06 '!E15</f>
        <v>Egedal</v>
      </c>
      <c r="B16" s="36">
        <f>'Modtagere_AED06 '!F15</f>
        <v>0.3948214285714286</v>
      </c>
      <c r="C16" s="36">
        <f>'Modtagere_AED06 '!G15</f>
        <v>0.24995602462620931</v>
      </c>
      <c r="D16" s="40">
        <f t="shared" si="0"/>
        <v>-0.36691373229001717</v>
      </c>
      <c r="E16" s="43">
        <f>'Ark1'!B12</f>
        <v>3.1678878335594756</v>
      </c>
      <c r="F16" s="43">
        <f>'Ark1'!C12</f>
        <v>3.8640042223786071</v>
      </c>
      <c r="G16" s="46">
        <f t="shared" si="1"/>
        <v>0.21974148877517771</v>
      </c>
      <c r="H16" s="36">
        <f>Timer_AED022!F15</f>
        <v>1.2553571428571428</v>
      </c>
      <c r="I16" s="36">
        <f>Timer_AED022!G15</f>
        <v>0.96569920844327173</v>
      </c>
      <c r="J16" s="46">
        <f t="shared" si="2"/>
        <v>-0.23073747264831837</v>
      </c>
      <c r="K16" s="50"/>
    </row>
    <row r="17" spans="1:11" x14ac:dyDescent="0.35">
      <c r="A17" s="32" t="str">
        <f>'Modtagere_AED06 '!E16</f>
        <v>Esbjerg</v>
      </c>
      <c r="B17" s="36">
        <f>'Modtagere_AED06 '!F16</f>
        <v>0.55852803738317758</v>
      </c>
      <c r="C17" s="36">
        <f>'Modtagere_AED06 '!G16</f>
        <v>0.36327264553832317</v>
      </c>
      <c r="D17" s="40">
        <f t="shared" si="0"/>
        <v>-0.34958923952979581</v>
      </c>
      <c r="E17" s="43">
        <f>'Ark1'!B13</f>
        <v>4.0361639824304536</v>
      </c>
      <c r="F17" s="43">
        <f>'Ark1'!C13</f>
        <v>4.5318524935032798</v>
      </c>
      <c r="G17" s="46">
        <f t="shared" si="1"/>
        <v>0.12281178694190166</v>
      </c>
      <c r="H17" s="36">
        <f>Timer_AED022!F16</f>
        <v>2.2505841121495327</v>
      </c>
      <c r="I17" s="36">
        <f>Timer_AED022!G16</f>
        <v>1.6392447741065408</v>
      </c>
      <c r="J17" s="46">
        <f t="shared" si="2"/>
        <v>-0.27163585432899096</v>
      </c>
      <c r="K17" s="54"/>
    </row>
    <row r="18" spans="1:11" x14ac:dyDescent="0.35">
      <c r="A18" s="32" t="str">
        <f>'Modtagere_AED06 '!E17</f>
        <v>Fanø</v>
      </c>
      <c r="B18" s="36">
        <f>'Modtagere_AED06 '!F17</f>
        <v>0.54469696969696979</v>
      </c>
      <c r="C18" s="36">
        <f>'Modtagere_AED06 '!G17</f>
        <v>0.37570621468926552</v>
      </c>
      <c r="D18" s="40">
        <f t="shared" si="0"/>
        <v>-0.31024728318521505</v>
      </c>
      <c r="E18" s="43">
        <f>'Ark1'!B14</f>
        <v>3.7550764951321276</v>
      </c>
      <c r="F18" s="43">
        <f>'Ark1'!C14</f>
        <v>3.3496240601503762</v>
      </c>
      <c r="G18" s="46">
        <f t="shared" si="1"/>
        <v>-0.10797448081480029</v>
      </c>
      <c r="H18" s="36">
        <f>Timer_AED022!F17</f>
        <v>2.0378787878787881</v>
      </c>
      <c r="I18" s="36">
        <f>Timer_AED022!G17</f>
        <v>1.2598870056497176</v>
      </c>
      <c r="J18" s="46">
        <f t="shared" si="2"/>
        <v>-0.38176548421649553</v>
      </c>
      <c r="K18" s="54"/>
    </row>
    <row r="19" spans="1:11" x14ac:dyDescent="0.35">
      <c r="A19" s="32" t="str">
        <f>'Modtagere_AED06 '!E18</f>
        <v>Favrskov</v>
      </c>
      <c r="B19" s="36">
        <f>'Modtagere_AED06 '!F18</f>
        <v>0.43646586345381522</v>
      </c>
      <c r="C19" s="36">
        <f>'Modtagere_AED06 '!G18</f>
        <v>0.23863636363636365</v>
      </c>
      <c r="D19" s="40">
        <f t="shared" si="0"/>
        <v>-0.45325308662629227</v>
      </c>
      <c r="E19" s="43">
        <f>'Ark1'!B15</f>
        <v>3.0004968715495033</v>
      </c>
      <c r="F19" s="43">
        <f>'Ark1'!C15</f>
        <v>3.4555555555555553</v>
      </c>
      <c r="G19" s="46">
        <f t="shared" si="1"/>
        <v>0.15166110930522403</v>
      </c>
      <c r="H19" s="36">
        <f>Timer_AED022!F18</f>
        <v>1.3044176706827308</v>
      </c>
      <c r="I19" s="36">
        <f>Timer_AED022!G18</f>
        <v>0.8244949494949495</v>
      </c>
      <c r="J19" s="46">
        <f t="shared" si="2"/>
        <v>-0.3679210516494999</v>
      </c>
      <c r="K19" s="48"/>
    </row>
    <row r="20" spans="1:11" x14ac:dyDescent="0.35">
      <c r="A20" s="32" t="str">
        <f>'Modtagere_AED06 '!E19</f>
        <v>Faxe</v>
      </c>
      <c r="B20" s="36">
        <f>'Modtagere_AED06 '!F19</f>
        <v>0.41520467836257308</v>
      </c>
      <c r="C20" s="36">
        <f>'Modtagere_AED06 '!G19</f>
        <v>0.3814052519517388</v>
      </c>
      <c r="D20" s="40">
        <f t="shared" si="0"/>
        <v>-8.1404252341586783E-2</v>
      </c>
      <c r="E20" s="43">
        <f>'Ark1'!B16</f>
        <v>4.6173038229376262</v>
      </c>
      <c r="F20" s="43">
        <f>'Ark1'!C16</f>
        <v>3.9480461481205813</v>
      </c>
      <c r="G20" s="46">
        <f t="shared" si="1"/>
        <v>-0.14494555707864357</v>
      </c>
      <c r="H20" s="36">
        <f>Timer_AED022!F19</f>
        <v>1.9206349206349207</v>
      </c>
      <c r="I20" s="36">
        <f>Timer_AED022!G19</f>
        <v>1.5046132008516679</v>
      </c>
      <c r="J20" s="46">
        <f t="shared" si="2"/>
        <v>-0.21660634996979275</v>
      </c>
      <c r="K20" s="49"/>
    </row>
    <row r="21" spans="1:11" x14ac:dyDescent="0.35">
      <c r="A21" s="32" t="str">
        <f>'Modtagere_AED06 '!E20</f>
        <v>Fredensborg</v>
      </c>
      <c r="B21" s="36">
        <f>'Modtagere_AED06 '!F20</f>
        <v>0.48622448979591831</v>
      </c>
      <c r="C21" s="36">
        <f>'Modtagere_AED06 '!G20</f>
        <v>0.3328793774319066</v>
      </c>
      <c r="D21" s="40">
        <f t="shared" si="0"/>
        <v>-0.31537924473605772</v>
      </c>
      <c r="E21" s="43">
        <f>'Ark1'!B17</f>
        <v>2.6295383001049317</v>
      </c>
      <c r="F21" s="43">
        <f>'Ark1'!C17</f>
        <v>3.0904734073641151</v>
      </c>
      <c r="G21" s="46">
        <f t="shared" si="1"/>
        <v>0.17529126966539707</v>
      </c>
      <c r="H21" s="36">
        <f>Timer_AED022!F20</f>
        <v>1.278061224489796</v>
      </c>
      <c r="I21" s="36">
        <f>Timer_AED022!G20</f>
        <v>1.027237354085603</v>
      </c>
      <c r="J21" s="46">
        <f t="shared" si="2"/>
        <v>-0.19625340758172383</v>
      </c>
      <c r="K21" s="50"/>
    </row>
    <row r="22" spans="1:11" x14ac:dyDescent="0.35">
      <c r="A22" s="32" t="str">
        <f>'Modtagere_AED06 '!E21</f>
        <v>Fredericia</v>
      </c>
      <c r="B22" s="36">
        <f>'Modtagere_AED06 '!F21</f>
        <v>0.46029983342587449</v>
      </c>
      <c r="C22" s="36">
        <f>'Modtagere_AED06 '!G21</f>
        <v>0.38133078027764478</v>
      </c>
      <c r="D22" s="40">
        <f t="shared" si="0"/>
        <v>-0.17156002981901294</v>
      </c>
      <c r="E22" s="43">
        <f>'Ark1'!B18</f>
        <v>4.4476357056694811</v>
      </c>
      <c r="F22" s="43">
        <f>'Ark1'!C18</f>
        <v>3.3643108209892043</v>
      </c>
      <c r="G22" s="46">
        <f t="shared" si="1"/>
        <v>-0.24357320526484286</v>
      </c>
      <c r="H22" s="36">
        <f>Timer_AED022!F21</f>
        <v>2.0471960022209883</v>
      </c>
      <c r="I22" s="36">
        <f>Timer_AED022!G21</f>
        <v>1.2809956917185257</v>
      </c>
      <c r="J22" s="46">
        <f t="shared" si="2"/>
        <v>-0.37426817445482374</v>
      </c>
      <c r="K22" s="54"/>
    </row>
    <row r="23" spans="1:11" x14ac:dyDescent="0.35">
      <c r="A23" s="32" t="str">
        <f>'Modtagere_AED06 '!E22</f>
        <v>Frederiksberg</v>
      </c>
      <c r="B23" s="36">
        <f>'Modtagere_AED06 '!F22</f>
        <v>0.51703077284472632</v>
      </c>
      <c r="C23" s="36">
        <f>'Modtagere_AED06 '!G22</f>
        <v>0.38581867388362651</v>
      </c>
      <c r="D23" s="40">
        <f t="shared" si="0"/>
        <v>-0.25378005691840161</v>
      </c>
      <c r="E23" s="43">
        <f>'Ark1'!B19</f>
        <v>3.2913811903680146</v>
      </c>
      <c r="F23" s="43">
        <f>'Ark1'!C19</f>
        <v>3.4403759820426494</v>
      </c>
      <c r="G23" s="46">
        <f t="shared" si="1"/>
        <v>4.5268166479974163E-2</v>
      </c>
      <c r="H23" s="36">
        <f>Timer_AED022!F22</f>
        <v>1.6962649753347427</v>
      </c>
      <c r="I23" s="36">
        <f>Timer_AED022!G22</f>
        <v>1.3345060893098781</v>
      </c>
      <c r="J23" s="46">
        <f t="shared" si="2"/>
        <v>-0.21326790995815659</v>
      </c>
      <c r="K23" s="51"/>
    </row>
    <row r="24" spans="1:11" x14ac:dyDescent="0.35">
      <c r="A24" s="32" t="str">
        <f>'Modtagere_AED06 '!E23</f>
        <v>Frederikshavn</v>
      </c>
      <c r="B24" s="36">
        <f>'Modtagere_AED06 '!F23</f>
        <v>0.58069727891156464</v>
      </c>
      <c r="C24" s="36">
        <f>'Modtagere_AED06 '!G23</f>
        <v>0.46153352582611484</v>
      </c>
      <c r="D24" s="40">
        <f t="shared" si="0"/>
        <v>-0.20520804455775218</v>
      </c>
      <c r="E24" s="43">
        <f>'Ark1'!B20</f>
        <v>5.2829257577976279</v>
      </c>
      <c r="F24" s="43">
        <f>'Ark1'!C20</f>
        <v>3.5211108021687751</v>
      </c>
      <c r="G24" s="46">
        <f t="shared" si="1"/>
        <v>-0.33349227992242819</v>
      </c>
      <c r="H24" s="36">
        <f>Timer_AED022!F23</f>
        <v>3.0505952380952381</v>
      </c>
      <c r="I24" s="36">
        <f>Timer_AED022!G23</f>
        <v>1.6146936156560796</v>
      </c>
      <c r="J24" s="46">
        <f t="shared" si="2"/>
        <v>-0.4706955562337144</v>
      </c>
      <c r="K24" s="55"/>
    </row>
    <row r="25" spans="1:11" x14ac:dyDescent="0.35">
      <c r="A25" s="32" t="str">
        <f>'Modtagere_AED06 '!E24</f>
        <v>Frederikssund</v>
      </c>
      <c r="B25" s="36">
        <f>'Modtagere_AED06 '!F24</f>
        <v>0.50519584332533973</v>
      </c>
      <c r="C25" s="36">
        <f>'Modtagere_AED06 '!G24</f>
        <v>0.27776517300056719</v>
      </c>
      <c r="D25" s="40">
        <f t="shared" si="0"/>
        <v>-0.45018317812704184</v>
      </c>
      <c r="E25" s="43">
        <f>'Ark1'!B21</f>
        <v>3.75</v>
      </c>
      <c r="F25" s="43">
        <f>'Ark1'!C21</f>
        <v>3.5178680824994899</v>
      </c>
      <c r="G25" s="46">
        <f t="shared" si="1"/>
        <v>-6.1901844666802694E-2</v>
      </c>
      <c r="H25" s="36">
        <f>Timer_AED022!F24</f>
        <v>1.8864908073541167</v>
      </c>
      <c r="I25" s="36">
        <f>Timer_AED022!G24</f>
        <v>0.97560975609756095</v>
      </c>
      <c r="J25" s="46">
        <f t="shared" si="2"/>
        <v>-0.48284415047540308</v>
      </c>
      <c r="K25" s="50"/>
    </row>
    <row r="26" spans="1:11" x14ac:dyDescent="0.35">
      <c r="A26" s="32" t="str">
        <f>'Modtagere_AED06 '!E25</f>
        <v>Furesø</v>
      </c>
      <c r="B26" s="36">
        <f>'Modtagere_AED06 '!F25</f>
        <v>0.44271356783919602</v>
      </c>
      <c r="C26" s="36">
        <f>'Modtagere_AED06 '!G25</f>
        <v>0.27907339927121294</v>
      </c>
      <c r="D26" s="40">
        <f t="shared" si="0"/>
        <v>-0.36962989267909907</v>
      </c>
      <c r="E26" s="43">
        <f>'Ark1'!B22</f>
        <v>2.6111615588346577</v>
      </c>
      <c r="F26" s="43">
        <f>'Ark1'!C22</f>
        <v>3.5417272896847596</v>
      </c>
      <c r="G26" s="46">
        <f t="shared" si="1"/>
        <v>0.3563799902390592</v>
      </c>
      <c r="H26" s="36">
        <f>Timer_AED022!F25</f>
        <v>1.1557788944723617</v>
      </c>
      <c r="I26" s="36">
        <f>Timer_AED022!G25</f>
        <v>0.99010931806350855</v>
      </c>
      <c r="J26" s="46">
        <f t="shared" si="2"/>
        <v>-0.14334019871896428</v>
      </c>
      <c r="K26" s="50"/>
    </row>
    <row r="27" spans="1:11" x14ac:dyDescent="0.35">
      <c r="A27" s="32" t="str">
        <f>'Modtagere_AED06 '!E26</f>
        <v>Faaborg-Midtfyn</v>
      </c>
      <c r="B27" s="36">
        <f>'Modtagere_AED06 '!F26</f>
        <v>0.47944397641112046</v>
      </c>
      <c r="C27" s="36">
        <f>'Modtagere_AED06 '!G26</f>
        <v>0.31505376344086022</v>
      </c>
      <c r="D27" s="40">
        <f t="shared" si="0"/>
        <v>-0.34287679282322775</v>
      </c>
      <c r="E27" s="43">
        <f>'Ark1'!B23</f>
        <v>3.4142945000878577</v>
      </c>
      <c r="F27" s="43">
        <f>'Ark1'!C23</f>
        <v>3.5035348610433936</v>
      </c>
      <c r="G27" s="46">
        <f t="shared" si="1"/>
        <v>2.6137276955236148E-2</v>
      </c>
      <c r="H27" s="36">
        <f>Timer_AED022!F26</f>
        <v>1.6360572872788544</v>
      </c>
      <c r="I27" s="36">
        <f>Timer_AED022!G26</f>
        <v>1.1086789554531491</v>
      </c>
      <c r="J27" s="46">
        <f t="shared" si="2"/>
        <v>-0.32234710601293104</v>
      </c>
      <c r="K27" s="53"/>
    </row>
    <row r="28" spans="1:11" x14ac:dyDescent="0.35">
      <c r="A28" s="32" t="str">
        <f>'Modtagere_AED06 '!E27</f>
        <v>Gentofte</v>
      </c>
      <c r="B28" s="36">
        <f>'Modtagere_AED06 '!F27</f>
        <v>0.52757059136920614</v>
      </c>
      <c r="C28" s="36">
        <f>'Modtagere_AED06 '!G27</f>
        <v>0.34684743547860181</v>
      </c>
      <c r="D28" s="40">
        <f t="shared" si="0"/>
        <v>-0.34255729725489964</v>
      </c>
      <c r="E28" s="43">
        <f>'Ark1'!B24</f>
        <v>5.247634435748548</v>
      </c>
      <c r="F28" s="43">
        <f>'Ark1'!C24</f>
        <v>3.968154846001696</v>
      </c>
      <c r="G28" s="46">
        <f t="shared" si="1"/>
        <v>-0.24382025947360811</v>
      </c>
      <c r="H28" s="36">
        <f>Timer_AED022!F27</f>
        <v>2.7767714437932871</v>
      </c>
      <c r="I28" s="36">
        <f>Timer_AED022!G27</f>
        <v>1.36687357072852</v>
      </c>
      <c r="J28" s="46">
        <f t="shared" si="2"/>
        <v>-0.50774718107109895</v>
      </c>
      <c r="K28" s="51"/>
    </row>
    <row r="29" spans="1:11" x14ac:dyDescent="0.35">
      <c r="A29" s="32" t="str">
        <f>'Modtagere_AED06 '!E28</f>
        <v>Gladsaxe</v>
      </c>
      <c r="B29" s="36">
        <f>'Modtagere_AED06 '!F28</f>
        <v>0.40926573426573426</v>
      </c>
      <c r="C29" s="36">
        <f>'Modtagere_AED06 '!G28</f>
        <v>0.29431226765799257</v>
      </c>
      <c r="D29" s="40">
        <f t="shared" si="0"/>
        <v>-0.28087732977201302</v>
      </c>
      <c r="E29" s="43">
        <f>'Ark1'!B25</f>
        <v>3.6705254164886805</v>
      </c>
      <c r="F29" s="43">
        <f>'Ark1'!C25</f>
        <v>4.7185802703044075</v>
      </c>
      <c r="G29" s="46">
        <f t="shared" si="1"/>
        <v>0.28553265129500816</v>
      </c>
      <c r="H29" s="36">
        <f>Timer_AED022!F28</f>
        <v>1.4982517482517483</v>
      </c>
      <c r="I29" s="36">
        <f>Timer_AED022!G28</f>
        <v>1.3933085501858735</v>
      </c>
      <c r="J29" s="46">
        <f t="shared" si="2"/>
        <v>-7.0043768137316678E-2</v>
      </c>
      <c r="K29" s="51"/>
    </row>
    <row r="30" spans="1:11" x14ac:dyDescent="0.35">
      <c r="A30" s="32" t="str">
        <f>'Modtagere_AED06 '!E29</f>
        <v>Glostrup</v>
      </c>
      <c r="B30" s="36">
        <f>'Modtagere_AED06 '!F29</f>
        <v>0.42548179871520342</v>
      </c>
      <c r="C30" s="36">
        <f>'Modtagere_AED06 '!G29</f>
        <v>0.32414131501472032</v>
      </c>
      <c r="D30" s="40">
        <f t="shared" si="0"/>
        <v>-0.23817818766042076</v>
      </c>
      <c r="E30" s="43">
        <f>'Ark1'!B26</f>
        <v>2.8466784096628084</v>
      </c>
      <c r="F30" s="43">
        <f>'Ark1'!C26</f>
        <v>2.0585528307599152</v>
      </c>
      <c r="G30" s="46">
        <f t="shared" si="1"/>
        <v>-0.27685796057175538</v>
      </c>
      <c r="H30" s="36">
        <f>Timer_AED022!F29</f>
        <v>1.2109207708779444</v>
      </c>
      <c r="I30" s="36">
        <f>Timer_AED022!G29</f>
        <v>0.67222767419038276</v>
      </c>
      <c r="J30" s="46">
        <f t="shared" si="2"/>
        <v>-0.44486238046523652</v>
      </c>
      <c r="K30" s="51"/>
    </row>
    <row r="31" spans="1:11" x14ac:dyDescent="0.35">
      <c r="A31" s="32" t="str">
        <f>'Modtagere_AED06 '!E30</f>
        <v>Greve</v>
      </c>
      <c r="B31" s="36">
        <f>'Modtagere_AED06 '!F30</f>
        <v>0.5560298826040555</v>
      </c>
      <c r="C31" s="36">
        <f>'Modtagere_AED06 '!G30</f>
        <v>0.35525974025974028</v>
      </c>
      <c r="D31" s="40">
        <f t="shared" si="0"/>
        <v>-0.36107797193209862</v>
      </c>
      <c r="E31" s="43">
        <f>'Ark1'!B27</f>
        <v>5.3796545105566222</v>
      </c>
      <c r="F31" s="43">
        <f>'Ark1'!C27</f>
        <v>4.6329373057941883</v>
      </c>
      <c r="G31" s="46">
        <f t="shared" si="1"/>
        <v>-0.1388039330959141</v>
      </c>
      <c r="H31" s="36">
        <f>Timer_AED022!F30</f>
        <v>2.9797225186766276</v>
      </c>
      <c r="I31" s="36">
        <f>Timer_AED022!G30</f>
        <v>1.6318181818181818</v>
      </c>
      <c r="J31" s="46">
        <f t="shared" si="2"/>
        <v>-0.45235901276374058</v>
      </c>
      <c r="K31" s="49"/>
    </row>
    <row r="32" spans="1:11" x14ac:dyDescent="0.35">
      <c r="A32" s="32" t="str">
        <f>'Modtagere_AED06 '!E31</f>
        <v>Gribskov</v>
      </c>
      <c r="B32" s="36">
        <f>'Modtagere_AED06 '!F31</f>
        <v>0</v>
      </c>
      <c r="C32" s="36">
        <f>'Modtagere_AED06 '!G31</f>
        <v>0.3042441860465116</v>
      </c>
      <c r="D32" s="40" t="s">
        <v>138</v>
      </c>
      <c r="E32" s="43"/>
      <c r="F32" s="43">
        <f>'Ark1'!C28</f>
        <v>2.838371870819798</v>
      </c>
      <c r="G32" s="40" t="s">
        <v>138</v>
      </c>
      <c r="H32" s="36">
        <f>Timer_AED022!F31</f>
        <v>0</v>
      </c>
      <c r="I32" s="36">
        <f>Timer_AED022!G31</f>
        <v>0.86104651162790702</v>
      </c>
      <c r="J32" s="40" t="s">
        <v>138</v>
      </c>
      <c r="K32" s="50"/>
    </row>
    <row r="33" spans="1:11" x14ac:dyDescent="0.35">
      <c r="A33" s="32" t="str">
        <f>'Modtagere_AED06 '!E32</f>
        <v>Guldborgsund</v>
      </c>
      <c r="B33" s="36">
        <f>'Modtagere_AED06 '!F32</f>
        <v>0.41293364769282587</v>
      </c>
      <c r="C33" s="36">
        <f>'Modtagere_AED06 '!G32</f>
        <v>0.30401618929016189</v>
      </c>
      <c r="D33" s="40">
        <f t="shared" si="0"/>
        <v>-0.26376503588703865</v>
      </c>
      <c r="E33" s="43">
        <f>'Ark1'!B29</f>
        <v>4.1133768352365419</v>
      </c>
      <c r="F33" s="43">
        <f>'Ark1'!C29</f>
        <v>3.9532104454685104</v>
      </c>
      <c r="G33" s="46">
        <f t="shared" si="1"/>
        <v>-3.8937932551181151E-2</v>
      </c>
      <c r="H33" s="36">
        <f>Timer_AED022!F32</f>
        <v>1.6864264061973728</v>
      </c>
      <c r="I33" s="36">
        <f>Timer_AED022!G32</f>
        <v>1.2011207970112079</v>
      </c>
      <c r="J33" s="46">
        <f t="shared" si="2"/>
        <v>-0.28777159050803353</v>
      </c>
      <c r="K33" s="49"/>
    </row>
    <row r="34" spans="1:11" x14ac:dyDescent="0.35">
      <c r="A34" s="32" t="str">
        <f>'Modtagere_AED06 '!E33</f>
        <v>Haderslev</v>
      </c>
      <c r="B34" s="36">
        <f>'Modtagere_AED06 '!F33</f>
        <v>0.42468780019212293</v>
      </c>
      <c r="C34" s="36">
        <f>'Modtagere_AED06 '!G33</f>
        <v>0.32337662337662337</v>
      </c>
      <c r="D34" s="40">
        <f t="shared" si="0"/>
        <v>-0.23855447877162417</v>
      </c>
      <c r="E34" s="43">
        <f>'Ark1'!B30</f>
        <v>3.5608912010857274</v>
      </c>
      <c r="F34" s="43">
        <f>'Ark1'!C30</f>
        <v>3.4076659579494453</v>
      </c>
      <c r="G34" s="46">
        <f t="shared" si="1"/>
        <v>-4.3030026609508117E-2</v>
      </c>
      <c r="H34" s="36">
        <f>Timer_AED022!F33</f>
        <v>1.5240153698366954</v>
      </c>
      <c r="I34" s="36">
        <f>Timer_AED022!G33</f>
        <v>1.1073338426279602</v>
      </c>
      <c r="J34" s="46">
        <f t="shared" si="2"/>
        <v>-0.27341031819999584</v>
      </c>
      <c r="K34" s="54"/>
    </row>
    <row r="35" spans="1:11" x14ac:dyDescent="0.35">
      <c r="A35" s="32" t="str">
        <f>'Modtagere_AED06 '!E34</f>
        <v>Halsnæs</v>
      </c>
      <c r="B35" s="36">
        <f>'Modtagere_AED06 '!F34</f>
        <v>0.51960199004975127</v>
      </c>
      <c r="C35" s="36">
        <f>'Modtagere_AED06 '!G34</f>
        <v>0.36638132295719844</v>
      </c>
      <c r="D35" s="40">
        <f t="shared" si="0"/>
        <v>-0.29488083191883491</v>
      </c>
      <c r="E35" s="43">
        <f>'Ark1'!B31</f>
        <v>4.1942550746840279</v>
      </c>
      <c r="F35" s="43">
        <f>'Ark1'!C31</f>
        <v>3.9095794392523362</v>
      </c>
      <c r="G35" s="46">
        <f t="shared" si="1"/>
        <v>-6.787275222004413E-2</v>
      </c>
      <c r="H35" s="36">
        <f>Timer_AED022!F34</f>
        <v>2.1930348258706469</v>
      </c>
      <c r="I35" s="36">
        <f>Timer_AED022!G34</f>
        <v>1.4373540856031128</v>
      </c>
      <c r="J35" s="46">
        <f t="shared" si="2"/>
        <v>-0.34458218873360785</v>
      </c>
      <c r="K35" s="50"/>
    </row>
    <row r="36" spans="1:11" x14ac:dyDescent="0.35">
      <c r="A36" s="32" t="str">
        <f>'Modtagere_AED06 '!E35</f>
        <v>Hedensted</v>
      </c>
      <c r="B36" s="36">
        <f>'Modtagere_AED06 '!F35</f>
        <v>0.45524652338811633</v>
      </c>
      <c r="C36" s="36">
        <f>'Modtagere_AED06 '!G35</f>
        <v>0.32425467407781711</v>
      </c>
      <c r="D36" s="40">
        <f t="shared" si="0"/>
        <v>-0.28773827493598081</v>
      </c>
      <c r="E36" s="43">
        <f>'Ark1'!B32</f>
        <v>3.5392668703138015</v>
      </c>
      <c r="F36" s="43">
        <f>'Ark1'!C32</f>
        <v>4.258516440704379</v>
      </c>
      <c r="G36" s="46">
        <f t="shared" si="1"/>
        <v>0.20321993134324079</v>
      </c>
      <c r="H36" s="36">
        <f>Timer_AED022!F35</f>
        <v>1.5954487989886219</v>
      </c>
      <c r="I36" s="36">
        <f>Timer_AED022!G35</f>
        <v>1.3830217281455282</v>
      </c>
      <c r="J36" s="46">
        <f t="shared" si="2"/>
        <v>-0.13314565216869031</v>
      </c>
      <c r="K36" s="48"/>
    </row>
    <row r="37" spans="1:11" x14ac:dyDescent="0.35">
      <c r="A37" s="32" t="str">
        <f>'Modtagere_AED06 '!E36</f>
        <v>Helsingør</v>
      </c>
      <c r="B37" s="36">
        <f>'Modtagere_AED06 '!F36</f>
        <v>0.44205989110707805</v>
      </c>
      <c r="C37" s="36">
        <f>'Modtagere_AED06 '!G36</f>
        <v>0.29223194748358861</v>
      </c>
      <c r="D37" s="40">
        <f t="shared" si="0"/>
        <v>-0.33893132274060428</v>
      </c>
      <c r="E37" s="43">
        <f>'Ark1'!B33</f>
        <v>4.5569126552396595</v>
      </c>
      <c r="F37" s="43">
        <f>'Ark1'!C33</f>
        <v>4.746948708348933</v>
      </c>
      <c r="G37" s="46">
        <f t="shared" si="1"/>
        <v>4.1702807906744715E-2</v>
      </c>
      <c r="H37" s="36">
        <f>Timer_AED022!F36</f>
        <v>2.0072595281306715</v>
      </c>
      <c r="I37" s="36">
        <f>Timer_AED022!G36</f>
        <v>1.3953318745441283</v>
      </c>
      <c r="J37" s="46">
        <f t="shared" si="2"/>
        <v>-0.30485726684103553</v>
      </c>
      <c r="K37" s="50"/>
    </row>
    <row r="38" spans="1:11" x14ac:dyDescent="0.35">
      <c r="A38" s="32" t="str">
        <f>'Modtagere_AED06 '!E37</f>
        <v>Herlev</v>
      </c>
      <c r="B38" s="36">
        <f>'Modtagere_AED06 '!F37</f>
        <v>0.43814432989690721</v>
      </c>
      <c r="C38" s="36">
        <f>'Modtagere_AED06 '!G37</f>
        <v>0.271231884057971</v>
      </c>
      <c r="D38" s="40">
        <f t="shared" si="0"/>
        <v>-0.38095311167945445</v>
      </c>
      <c r="E38" s="43">
        <f>'Ark1'!B34</f>
        <v>3.919137254901961</v>
      </c>
      <c r="F38" s="43">
        <f>'Ark1'!C34</f>
        <v>3.4870157627571463</v>
      </c>
      <c r="G38" s="46">
        <f t="shared" si="1"/>
        <v>-0.11025934128852662</v>
      </c>
      <c r="H38" s="36">
        <f>Timer_AED022!F37</f>
        <v>1.7190721649484537</v>
      </c>
      <c r="I38" s="36">
        <f>Timer_AED022!G37</f>
        <v>0.95144927536231882</v>
      </c>
      <c r="J38" s="46">
        <f t="shared" si="2"/>
        <v>-0.44653325511157471</v>
      </c>
      <c r="K38" s="51"/>
    </row>
    <row r="39" spans="1:11" x14ac:dyDescent="0.35">
      <c r="A39" s="32" t="str">
        <f>'Modtagere_AED06 '!E38</f>
        <v>Herning</v>
      </c>
      <c r="B39" s="36">
        <f>'Modtagere_AED06 '!F38</f>
        <v>0.39456603773584903</v>
      </c>
      <c r="C39" s="36">
        <f>'Modtagere_AED06 '!G38</f>
        <v>0.29116293341515803</v>
      </c>
      <c r="D39" s="40">
        <f t="shared" si="0"/>
        <v>-0.26206792889234043</v>
      </c>
      <c r="E39" s="43">
        <f>'Ark1'!B35</f>
        <v>3.5259372609028317</v>
      </c>
      <c r="F39" s="43">
        <f>'Ark1'!C35</f>
        <v>3.7854884603224788</v>
      </c>
      <c r="G39" s="46">
        <f t="shared" si="1"/>
        <v>7.3611973275210199E-2</v>
      </c>
      <c r="H39" s="36">
        <f>Timer_AED022!F38</f>
        <v>1.3807547169811321</v>
      </c>
      <c r="I39" s="36">
        <f>Timer_AED022!G38</f>
        <v>1.0969622583614607</v>
      </c>
      <c r="J39" s="46">
        <f t="shared" si="2"/>
        <v>-0.20553430318177895</v>
      </c>
      <c r="K39" s="48"/>
    </row>
    <row r="40" spans="1:11" x14ac:dyDescent="0.35">
      <c r="A40" s="32" t="str">
        <f>'Modtagere_AED06 '!E39</f>
        <v>Hillerød</v>
      </c>
      <c r="B40" s="36">
        <f>'Modtagere_AED06 '!F39</f>
        <v>0.4543365455893254</v>
      </c>
      <c r="C40" s="36">
        <f>'Modtagere_AED06 '!G39</f>
        <v>0.30743982494529543</v>
      </c>
      <c r="D40" s="40">
        <f t="shared" si="0"/>
        <v>-0.32332138382900383</v>
      </c>
      <c r="E40" s="43">
        <f>'Ark1'!B36</f>
        <v>2.6064121390112578</v>
      </c>
      <c r="F40" s="43">
        <f>'Ark1'!C36</f>
        <v>2.79067615658363</v>
      </c>
      <c r="G40" s="46">
        <f t="shared" si="1"/>
        <v>7.0696423951690443E-2</v>
      </c>
      <c r="H40" s="36">
        <f>Timer_AED022!F39</f>
        <v>1.1793921423276501</v>
      </c>
      <c r="I40" s="36">
        <f>Timer_AED022!G39</f>
        <v>0.85557986870897151</v>
      </c>
      <c r="J40" s="46">
        <f t="shared" si="2"/>
        <v>-0.27455861540640947</v>
      </c>
      <c r="K40" s="50"/>
    </row>
    <row r="41" spans="1:11" x14ac:dyDescent="0.35">
      <c r="A41" s="32" t="str">
        <f>'Modtagere_AED06 '!E40</f>
        <v>Hjørring</v>
      </c>
      <c r="B41" s="36">
        <f>'Modtagere_AED06 '!F40</f>
        <v>0.50840486409155927</v>
      </c>
      <c r="C41" s="36">
        <f>'Modtagere_AED06 '!G40</f>
        <v>0.37711145996860279</v>
      </c>
      <c r="D41" s="40">
        <f t="shared" si="0"/>
        <v>-0.25824576709657854</v>
      </c>
      <c r="E41" s="43">
        <f>'Ark1'!B37</f>
        <v>3.9169257826239892</v>
      </c>
      <c r="F41" s="43">
        <f>'Ark1'!C37</f>
        <v>3.0592040629423032</v>
      </c>
      <c r="G41" s="46">
        <f t="shared" si="1"/>
        <v>-0.2189782924881179</v>
      </c>
      <c r="H41" s="36">
        <f>Timer_AED022!F40</f>
        <v>1.9992846924177397</v>
      </c>
      <c r="I41" s="36">
        <f>Timer_AED022!G40</f>
        <v>1.1535321821036106</v>
      </c>
      <c r="J41" s="46">
        <f t="shared" si="2"/>
        <v>-0.42302755256499192</v>
      </c>
      <c r="K41" s="55"/>
    </row>
    <row r="42" spans="1:11" ht="15" x14ac:dyDescent="0.25">
      <c r="A42" s="32" t="str">
        <f>'Modtagere_AED06 '!E41</f>
        <v>Holbæk</v>
      </c>
      <c r="B42" s="36">
        <f>'Modtagere_AED06 '!F41</f>
        <v>0.51863166953528395</v>
      </c>
      <c r="C42" s="36">
        <f>'Modtagere_AED06 '!G41</f>
        <v>0.32800883327199115</v>
      </c>
      <c r="D42" s="40">
        <f t="shared" si="0"/>
        <v>-0.36754954905491788</v>
      </c>
      <c r="E42" s="43">
        <f>'Ark1'!B38</f>
        <v>6.8937028125777813</v>
      </c>
      <c r="F42" s="43">
        <f>'Ark1'!C38</f>
        <v>4.7146095152603236</v>
      </c>
      <c r="G42" s="46">
        <f t="shared" si="1"/>
        <v>-0.31609910617870446</v>
      </c>
      <c r="H42" s="36">
        <f>Timer_AED022!F41</f>
        <v>3.5804647160068845</v>
      </c>
      <c r="I42" s="36">
        <f>Timer_AED022!G41</f>
        <v>1.5476628634523371</v>
      </c>
      <c r="J42" s="46">
        <f t="shared" si="2"/>
        <v>-0.56774804775108378</v>
      </c>
      <c r="K42" s="49"/>
    </row>
    <row r="43" spans="1:11" ht="15" x14ac:dyDescent="0.25">
      <c r="A43" s="32" t="str">
        <f>'Modtagere_AED06 '!E42</f>
        <v>Holstebro</v>
      </c>
      <c r="B43" s="36">
        <f>'Modtagere_AED06 '!F42</f>
        <v>0.41458451102317695</v>
      </c>
      <c r="C43" s="36">
        <f>'Modtagere_AED06 '!G42</f>
        <v>0.36376033057851243</v>
      </c>
      <c r="D43" s="40">
        <f t="shared" si="0"/>
        <v>-0.12259063976903674</v>
      </c>
      <c r="E43" s="43">
        <f>'Ark1'!B39</f>
        <v>3.8164303245159528</v>
      </c>
      <c r="F43" s="43">
        <f>'Ark1'!C39</f>
        <v>2.7727024877882536</v>
      </c>
      <c r="G43" s="46">
        <f t="shared" si="1"/>
        <v>-0.27348274381508009</v>
      </c>
      <c r="H43" s="36">
        <f>Timer_AED022!F42</f>
        <v>1.5788581119276428</v>
      </c>
      <c r="I43" s="36">
        <f>Timer_AED022!G42</f>
        <v>1.0037190082644629</v>
      </c>
      <c r="J43" s="46">
        <f t="shared" si="2"/>
        <v>-0.36427535781602766</v>
      </c>
      <c r="K43" s="48"/>
    </row>
    <row r="44" spans="1:11" ht="15" x14ac:dyDescent="0.25">
      <c r="A44" s="32" t="str">
        <f>'Modtagere_AED06 '!E43</f>
        <v>Horsens</v>
      </c>
      <c r="B44" s="36">
        <f>'Modtagere_AED06 '!F43</f>
        <v>0.54332634521313772</v>
      </c>
      <c r="C44" s="36">
        <f>'Modtagere_AED06 '!G43</f>
        <v>0.39463430213989137</v>
      </c>
      <c r="D44" s="40">
        <f t="shared" si="0"/>
        <v>-0.27366985676889455</v>
      </c>
      <c r="E44" s="43">
        <f>'Ark1'!B40</f>
        <v>4.1618649517684885</v>
      </c>
      <c r="F44" s="43">
        <f>'Ark1'!C40</f>
        <v>4.9206458400776949</v>
      </c>
      <c r="G44" s="46">
        <f t="shared" si="1"/>
        <v>0.1823175180123949</v>
      </c>
      <c r="H44" s="36">
        <f>Timer_AED022!F43</f>
        <v>2.2658979734451434</v>
      </c>
      <c r="I44" s="36">
        <f>Timer_AED022!G43</f>
        <v>1.9524113701692749</v>
      </c>
      <c r="J44" s="46">
        <f t="shared" si="2"/>
        <v>-0.13834983170015969</v>
      </c>
      <c r="K44" s="48"/>
    </row>
    <row r="45" spans="1:11" ht="15" x14ac:dyDescent="0.25">
      <c r="A45" s="32" t="str">
        <f>'Modtagere_AED06 '!E44</f>
        <v>Hvidovre</v>
      </c>
      <c r="B45" s="36">
        <f>'Modtagere_AED06 '!F44</f>
        <v>0.449388379204893</v>
      </c>
      <c r="C45" s="36">
        <f>'Modtagere_AED06 '!G44</f>
        <v>0.42029411764705882</v>
      </c>
      <c r="D45" s="40">
        <f t="shared" si="0"/>
        <v>-6.4741909012669449E-2</v>
      </c>
      <c r="E45" s="43">
        <f>'Ark1'!B41</f>
        <v>3.5098105931722809</v>
      </c>
      <c r="F45" s="43">
        <f>'Ark1'!C41</f>
        <v>4.1247142523909499</v>
      </c>
      <c r="G45" s="46">
        <f t="shared" si="1"/>
        <v>0.17519568161736587</v>
      </c>
      <c r="H45" s="36">
        <f>Timer_AED022!F44</f>
        <v>1.573394495412844</v>
      </c>
      <c r="I45" s="36">
        <f>Timer_AED022!G44</f>
        <v>1.7333333333333334</v>
      </c>
      <c r="J45" s="46">
        <f t="shared" si="2"/>
        <v>0.10165208940719148</v>
      </c>
      <c r="K45" s="51"/>
    </row>
    <row r="46" spans="1:11" ht="15" x14ac:dyDescent="0.25">
      <c r="A46" s="32" t="str">
        <f>'Modtagere_AED06 '!E45</f>
        <v>Høje-Taastrup</v>
      </c>
      <c r="B46" s="36">
        <f>'Modtagere_AED06 '!F45</f>
        <v>0.50765027322404366</v>
      </c>
      <c r="C46" s="36">
        <f>'Modtagere_AED06 '!G45</f>
        <v>0.3466532797858099</v>
      </c>
      <c r="D46" s="40">
        <f t="shared" si="0"/>
        <v>-0.31714154789232274</v>
      </c>
      <c r="E46" s="43">
        <f>'Ark1'!B42</f>
        <v>4.3111948331539294</v>
      </c>
      <c r="F46" s="43">
        <f>'Ark1'!C42</f>
        <v>3.9533114500868889</v>
      </c>
      <c r="G46" s="46">
        <f t="shared" si="1"/>
        <v>-8.3012574684597287E-2</v>
      </c>
      <c r="H46" s="36">
        <f>Timer_AED022!F45</f>
        <v>2.1967213114754101</v>
      </c>
      <c r="I46" s="36">
        <f>Timer_AED022!G45</f>
        <v>1.3734939759036144</v>
      </c>
      <c r="J46" s="46">
        <f t="shared" si="2"/>
        <v>-0.3747527423125338</v>
      </c>
      <c r="K46" s="51"/>
    </row>
    <row r="47" spans="1:11" ht="15" x14ac:dyDescent="0.25">
      <c r="A47" s="32" t="str">
        <f>'Modtagere_AED06 '!E46</f>
        <v>Hørsholm</v>
      </c>
      <c r="B47" s="36">
        <f>'Modtagere_AED06 '!F46</f>
        <v>0.49748822605965459</v>
      </c>
      <c r="C47" s="36">
        <f>'Modtagere_AED06 '!G46</f>
        <v>0.34343617664851789</v>
      </c>
      <c r="D47" s="40">
        <f t="shared" si="0"/>
        <v>-0.3096596890971729</v>
      </c>
      <c r="E47" s="43">
        <f>'Ark1'!B43</f>
        <v>3.8091827074787004</v>
      </c>
      <c r="F47" s="43">
        <f>'Ark1'!C43</f>
        <v>3.1149903117843931</v>
      </c>
      <c r="G47" s="46">
        <f t="shared" si="1"/>
        <v>-0.18224182167250083</v>
      </c>
      <c r="H47" s="36">
        <f>Timer_AED022!F46</f>
        <v>1.9120879120879122</v>
      </c>
      <c r="I47" s="36">
        <f>Timer_AED022!G46</f>
        <v>1.0623109497882637</v>
      </c>
      <c r="J47" s="46">
        <f t="shared" si="2"/>
        <v>-0.44442358373142532</v>
      </c>
      <c r="K47" s="50"/>
    </row>
    <row r="48" spans="1:11" ht="15" x14ac:dyDescent="0.25">
      <c r="A48" s="32" t="str">
        <f>'Modtagere_AED06 '!E47</f>
        <v>Ikast-Brande</v>
      </c>
      <c r="B48" s="36">
        <f>'Modtagere_AED06 '!F47</f>
        <v>0.49101844426623892</v>
      </c>
      <c r="C48" s="36">
        <f>'Modtagere_AED06 '!G47</f>
        <v>0.3191025641025641</v>
      </c>
      <c r="D48" s="40">
        <f t="shared" si="0"/>
        <v>-0.35012102329593747</v>
      </c>
      <c r="E48" s="43">
        <f>'Ark1'!B44</f>
        <v>2.9820512820512821</v>
      </c>
      <c r="F48" s="43">
        <f>'Ark1'!C44</f>
        <v>3.9372840498192043</v>
      </c>
      <c r="G48" s="46">
        <f t="shared" si="1"/>
        <v>0.32032741137531356</v>
      </c>
      <c r="H48" s="36">
        <f>Timer_AED022!F47</f>
        <v>1.4747393744987971</v>
      </c>
      <c r="I48" s="36">
        <f>Timer_AED022!G47</f>
        <v>1.2544871794871795</v>
      </c>
      <c r="J48" s="46">
        <f t="shared" si="2"/>
        <v>-0.14934991146247265</v>
      </c>
      <c r="K48" s="48"/>
    </row>
    <row r="49" spans="1:11" ht="15" x14ac:dyDescent="0.25">
      <c r="A49" s="32" t="str">
        <f>'Modtagere_AED06 '!E48</f>
        <v>Ishøj</v>
      </c>
      <c r="B49" s="36">
        <f>'Modtagere_AED06 '!F48</f>
        <v>0.52034383954154739</v>
      </c>
      <c r="C49" s="36">
        <f>'Modtagere_AED06 '!G48</f>
        <v>0.38714285714285712</v>
      </c>
      <c r="D49" s="40">
        <f t="shared" si="0"/>
        <v>-0.25598646947765913</v>
      </c>
      <c r="E49" s="43">
        <f>'Ark1'!B45</f>
        <v>4.0649779735682818</v>
      </c>
      <c r="F49" s="43">
        <f>'Ark1'!C45</f>
        <v>3.2513969425408544</v>
      </c>
      <c r="G49" s="46">
        <f t="shared" si="1"/>
        <v>-0.20014401955375349</v>
      </c>
      <c r="H49" s="36">
        <f>Timer_AED022!F48</f>
        <v>2.1031518624641832</v>
      </c>
      <c r="I49" s="36">
        <f>Timer_AED022!G48</f>
        <v>1.2653061224489797</v>
      </c>
      <c r="J49" s="46">
        <f t="shared" si="2"/>
        <v>-0.3983762442306622</v>
      </c>
      <c r="K49" s="51"/>
    </row>
    <row r="50" spans="1:11" ht="15" x14ac:dyDescent="0.25">
      <c r="A50" s="32" t="str">
        <f>'Modtagere_AED06 '!E49</f>
        <v>Jammerbugt</v>
      </c>
      <c r="B50" s="36">
        <f>'Modtagere_AED06 '!F49</f>
        <v>0</v>
      </c>
      <c r="C50" s="36">
        <f>'Modtagere_AED06 '!G49</f>
        <v>0.41977611940298509</v>
      </c>
      <c r="D50" s="40" t="s">
        <v>138</v>
      </c>
      <c r="E50" s="43"/>
      <c r="F50" s="43">
        <f>'Ark1'!C46</f>
        <v>3.6099259259259262</v>
      </c>
      <c r="G50" s="40" t="s">
        <v>138</v>
      </c>
      <c r="H50" s="36">
        <f>Timer_AED022!F49</f>
        <v>0</v>
      </c>
      <c r="I50" s="36">
        <f>Timer_AED022!G49</f>
        <v>1.5186567164179106</v>
      </c>
      <c r="J50" s="40" t="s">
        <v>138</v>
      </c>
      <c r="K50" s="55"/>
    </row>
    <row r="51" spans="1:11" ht="15" x14ac:dyDescent="0.25">
      <c r="A51" s="32" t="str">
        <f>'Modtagere_AED06 '!E50</f>
        <v>Kalundborg</v>
      </c>
      <c r="B51" s="36">
        <f>'Modtagere_AED06 '!F50</f>
        <v>0.42497348886532343</v>
      </c>
      <c r="C51" s="36">
        <f>'Modtagere_AED06 '!G50</f>
        <v>0.37021180712032448</v>
      </c>
      <c r="D51" s="40">
        <f t="shared" si="0"/>
        <v>-0.12885905398760827</v>
      </c>
      <c r="E51" s="43">
        <f>'Ark1'!B47</f>
        <v>3.3192638802245789</v>
      </c>
      <c r="F51" s="43">
        <f>'Ark1'!C47</f>
        <v>3.0550213024954349</v>
      </c>
      <c r="G51" s="46">
        <f t="shared" si="1"/>
        <v>-7.960878895572035E-2</v>
      </c>
      <c r="H51" s="36">
        <f>Timer_AED022!F50</f>
        <v>1.4130434782608696</v>
      </c>
      <c r="I51" s="36">
        <f>Timer_AED022!G50</f>
        <v>1.138801261829653</v>
      </c>
      <c r="J51" s="46">
        <f t="shared" si="2"/>
        <v>-0.19407910701286096</v>
      </c>
      <c r="K51" s="49"/>
    </row>
    <row r="52" spans="1:11" ht="15" x14ac:dyDescent="0.25">
      <c r="A52" s="32" t="str">
        <f>'Modtagere_AED06 '!E51</f>
        <v>Kerteminde</v>
      </c>
      <c r="B52" s="36">
        <f>'Modtagere_AED06 '!F51</f>
        <v>0.49677419354838709</v>
      </c>
      <c r="C52" s="36">
        <f>'Modtagere_AED06 '!G51</f>
        <v>0.34670658682634731</v>
      </c>
      <c r="D52" s="40">
        <f t="shared" si="0"/>
        <v>-0.30208414340150863</v>
      </c>
      <c r="E52" s="43">
        <f>'Ark1'!B48</f>
        <v>3.6885762385762386</v>
      </c>
      <c r="F52" s="43">
        <f>'Ark1'!C48</f>
        <v>2.5767826301505052</v>
      </c>
      <c r="G52" s="46">
        <f t="shared" si="1"/>
        <v>-0.30141537995019912</v>
      </c>
      <c r="H52" s="36">
        <f>Timer_AED022!F51</f>
        <v>1.8231780167264038</v>
      </c>
      <c r="I52" s="36">
        <f>Timer_AED022!G51</f>
        <v>0.88366124893070996</v>
      </c>
      <c r="J52" s="46">
        <f t="shared" si="2"/>
        <v>-0.51531817473459751</v>
      </c>
      <c r="K52" s="53"/>
    </row>
    <row r="53" spans="1:11" ht="15" x14ac:dyDescent="0.25">
      <c r="A53" s="32" t="str">
        <f>'Modtagere_AED06 '!E52</f>
        <v>Kolding</v>
      </c>
      <c r="B53" s="36">
        <f>'Modtagere_AED06 '!F52</f>
        <v>0.51550073637702498</v>
      </c>
      <c r="C53" s="36">
        <f>'Modtagere_AED06 '!G52</f>
        <v>0.35221472572601936</v>
      </c>
      <c r="D53" s="40">
        <f t="shared" si="0"/>
        <v>-0.31675223550327214</v>
      </c>
      <c r="E53" s="43">
        <f>'Ark1'!B49</f>
        <v>3.5943004071137779</v>
      </c>
      <c r="F53" s="43">
        <f>'Ark1'!C49</f>
        <v>2.9679853418839008</v>
      </c>
      <c r="G53" s="46">
        <f t="shared" si="1"/>
        <v>-0.17425228675663418</v>
      </c>
      <c r="H53" s="36">
        <f>Timer_AED022!F52</f>
        <v>1.8442562592047129</v>
      </c>
      <c r="I53" s="36">
        <f>Timer_AED022!G52</f>
        <v>1.0366676444705192</v>
      </c>
      <c r="J53" s="46">
        <f t="shared" si="2"/>
        <v>-0.43789392645599323</v>
      </c>
      <c r="K53" s="54"/>
    </row>
    <row r="54" spans="1:11" ht="15" x14ac:dyDescent="0.25">
      <c r="A54" s="32" t="str">
        <f>'Modtagere_AED06 '!E53</f>
        <v>København</v>
      </c>
      <c r="B54" s="36">
        <f>'Modtagere_AED06 '!F53</f>
        <v>0.59024489243674738</v>
      </c>
      <c r="C54" s="36">
        <f>'Modtagere_AED06 '!G53</f>
        <v>0.4446746671666979</v>
      </c>
      <c r="D54" s="40">
        <f t="shared" si="0"/>
        <v>-0.24662682750050102</v>
      </c>
      <c r="E54" s="43">
        <f>'Ark1'!B50</f>
        <v>3.2317134670487104</v>
      </c>
      <c r="F54" s="43">
        <f>'Ark1'!C50</f>
        <v>3.3835649075460164</v>
      </c>
      <c r="G54" s="46">
        <f t="shared" si="1"/>
        <v>4.6987903490089064E-2</v>
      </c>
      <c r="H54" s="36">
        <f>Timer_AED022!F53</f>
        <v>1.9212555811121634</v>
      </c>
      <c r="I54" s="36">
        <f>Timer_AED022!G53</f>
        <v>1.497656103506469</v>
      </c>
      <c r="J54" s="46">
        <f t="shared" si="2"/>
        <v>-0.22048054499885122</v>
      </c>
      <c r="K54" s="51"/>
    </row>
    <row r="55" spans="1:11" ht="15" x14ac:dyDescent="0.25">
      <c r="A55" s="32" t="str">
        <f>'Modtagere_AED06 '!E54</f>
        <v>Køge</v>
      </c>
      <c r="B55" s="36">
        <f>'Modtagere_AED06 '!F54</f>
        <v>0.55297060662914321</v>
      </c>
      <c r="C55" s="36">
        <f>'Modtagere_AED06 '!G54</f>
        <v>0.33144717075613417</v>
      </c>
      <c r="D55" s="40">
        <f t="shared" si="0"/>
        <v>-0.40060616824354384</v>
      </c>
      <c r="E55" s="43">
        <f>'Ark1'!B51</f>
        <v>3.4643745758878079</v>
      </c>
      <c r="F55" s="43">
        <f>'Ark1'!C51</f>
        <v>3.7171476053784565</v>
      </c>
      <c r="G55" s="46">
        <f t="shared" si="1"/>
        <v>7.2963539003535985E-2</v>
      </c>
      <c r="H55" s="36">
        <f>Timer_AED022!F54</f>
        <v>1.9174484052532832</v>
      </c>
      <c r="I55" s="36">
        <f>Timer_AED022!G54</f>
        <v>1.2348522784176263</v>
      </c>
      <c r="J55" s="46">
        <f t="shared" si="2"/>
        <v>-0.35599191350626724</v>
      </c>
      <c r="K55" s="49"/>
    </row>
    <row r="56" spans="1:11" ht="15" x14ac:dyDescent="0.25">
      <c r="A56" s="32" t="str">
        <f>'Modtagere_AED06 '!E55</f>
        <v>Langeland</v>
      </c>
      <c r="B56" s="36">
        <f>'Modtagere_AED06 '!F55</f>
        <v>0.46346782988004365</v>
      </c>
      <c r="C56" s="36">
        <f>'Modtagere_AED06 '!G55</f>
        <v>0.29843587069864441</v>
      </c>
      <c r="D56" s="40">
        <f t="shared" si="0"/>
        <v>-0.35608072133963081</v>
      </c>
      <c r="E56" s="43">
        <f>'Ark1'!B52</f>
        <v>4.6068235294117645</v>
      </c>
      <c r="F56" s="43">
        <f>'Ark1'!C52</f>
        <v>2.286443046820406</v>
      </c>
      <c r="G56" s="46">
        <f t="shared" si="1"/>
        <v>-0.50368338786522671</v>
      </c>
      <c r="H56" s="36">
        <f>Timer_AED022!F55</f>
        <v>2.143947655398037</v>
      </c>
      <c r="I56" s="36">
        <f>Timer_AED022!G55</f>
        <v>0.6871741397288843</v>
      </c>
      <c r="J56" s="46">
        <f t="shared" si="2"/>
        <v>-0.67948184835636483</v>
      </c>
      <c r="K56" s="53"/>
    </row>
    <row r="57" spans="1:11" ht="15" x14ac:dyDescent="0.25">
      <c r="A57" s="32" t="str">
        <f>'Modtagere_AED06 '!E56</f>
        <v>Lejre</v>
      </c>
      <c r="B57" s="36">
        <f>'Modtagere_AED06 '!F56</f>
        <v>0.42048517520215634</v>
      </c>
      <c r="C57" s="36">
        <f>'Modtagere_AED06 '!G56</f>
        <v>0.34409368635437881</v>
      </c>
      <c r="D57" s="40">
        <f t="shared" si="0"/>
        <v>-0.18167463052900937</v>
      </c>
      <c r="E57" s="43">
        <f>'Ark1'!B53</f>
        <v>6.2932692307692317</v>
      </c>
      <c r="F57" s="43">
        <f>'Ark1'!C53</f>
        <v>4.2427937259544244</v>
      </c>
      <c r="G57" s="46">
        <f t="shared" si="1"/>
        <v>-0.32582040107064925</v>
      </c>
      <c r="H57" s="36">
        <f>Timer_AED022!F56</f>
        <v>2.6388140161725069</v>
      </c>
      <c r="I57" s="36">
        <f>Timer_AED022!G56</f>
        <v>1.4521384928716905</v>
      </c>
      <c r="J57" s="46">
        <f t="shared" si="2"/>
        <v>-0.44970032599040127</v>
      </c>
      <c r="K57" s="49"/>
    </row>
    <row r="58" spans="1:11" ht="15" x14ac:dyDescent="0.25">
      <c r="A58" s="32" t="str">
        <f>'Modtagere_AED06 '!E57</f>
        <v>Lemvig</v>
      </c>
      <c r="B58" s="36">
        <f>'Modtagere_AED06 '!F57</f>
        <v>0.51527936145952102</v>
      </c>
      <c r="C58" s="36">
        <f>'Modtagere_AED06 '!G57</f>
        <v>0.38627450980392158</v>
      </c>
      <c r="D58" s="40">
        <f t="shared" si="0"/>
        <v>-0.25035905045797902</v>
      </c>
      <c r="E58" s="43">
        <f>'Ark1'!B54</f>
        <v>3.0999336136313347</v>
      </c>
      <c r="F58" s="43">
        <f>'Ark1'!C54</f>
        <v>2.6861675126903553</v>
      </c>
      <c r="G58" s="46">
        <f t="shared" si="1"/>
        <v>-0.13347579416588995</v>
      </c>
      <c r="H58" s="36">
        <f>Timer_AED022!F57</f>
        <v>1.5849486887115165</v>
      </c>
      <c r="I58" s="36">
        <f>Timer_AED022!G57</f>
        <v>1.0323529411764707</v>
      </c>
      <c r="J58" s="46">
        <f t="shared" si="2"/>
        <v>-0.34865213711383825</v>
      </c>
      <c r="K58" s="48"/>
    </row>
    <row r="59" spans="1:11" ht="15" x14ac:dyDescent="0.25">
      <c r="A59" s="32" t="str">
        <f>'Modtagere_AED06 '!E58</f>
        <v>Lolland</v>
      </c>
      <c r="B59" s="36">
        <f>'Modtagere_AED06 '!F58</f>
        <v>0.46141215106732347</v>
      </c>
      <c r="C59" s="36">
        <f>'Modtagere_AED06 '!G58</f>
        <v>0.34619834710743802</v>
      </c>
      <c r="D59" s="40">
        <f t="shared" si="0"/>
        <v>-0.24969824416928912</v>
      </c>
      <c r="E59" s="43">
        <f>'Ark1'!B55</f>
        <v>3.9238434163701066</v>
      </c>
      <c r="F59" s="43">
        <f>'Ark1'!C55</f>
        <v>3.5553354022439718</v>
      </c>
      <c r="G59" s="46">
        <f t="shared" si="1"/>
        <v>-9.3915066179433945E-2</v>
      </c>
      <c r="H59" s="36">
        <f>Timer_AED022!F58</f>
        <v>1.8206075533661741</v>
      </c>
      <c r="I59" s="36">
        <f>Timer_AED022!G58</f>
        <v>1.2264462809917356</v>
      </c>
      <c r="J59" s="46">
        <f t="shared" si="2"/>
        <v>-0.32635329413847397</v>
      </c>
      <c r="K59" s="49"/>
    </row>
    <row r="60" spans="1:11" ht="15" x14ac:dyDescent="0.25">
      <c r="A60" s="32" t="str">
        <f>'Modtagere_AED06 '!E59</f>
        <v>Lyngby-Taarbæk</v>
      </c>
      <c r="B60" s="36">
        <f>'Modtagere_AED06 '!F59</f>
        <v>0.49901677270098321</v>
      </c>
      <c r="C60" s="36">
        <f>'Modtagere_AED06 '!G59</f>
        <v>0.40408309455587393</v>
      </c>
      <c r="D60" s="40">
        <f t="shared" si="0"/>
        <v>-0.19024145747901477</v>
      </c>
      <c r="E60" s="43">
        <f>'Ark1'!B56</f>
        <v>3.1653917477978681</v>
      </c>
      <c r="F60" s="43">
        <f>'Ark1'!C56</f>
        <v>3.0651746144300658</v>
      </c>
      <c r="G60" s="46">
        <f t="shared" si="1"/>
        <v>-3.1660262410654991E-2</v>
      </c>
      <c r="H60" s="36">
        <f>Timer_AED022!F59</f>
        <v>1.5702718334297281</v>
      </c>
      <c r="I60" s="36">
        <f>Timer_AED022!G59</f>
        <v>1.2378223495702005</v>
      </c>
      <c r="J60" s="46">
        <f t="shared" si="2"/>
        <v>-0.21171460684829582</v>
      </c>
      <c r="K60" s="51"/>
    </row>
    <row r="61" spans="1:11" ht="15" x14ac:dyDescent="0.25">
      <c r="A61" s="32" t="str">
        <f>'Modtagere_AED06 '!E60</f>
        <v>Læsø</v>
      </c>
      <c r="B61" s="36">
        <f>'Modtagere_AED06 '!F60</f>
        <v>0.48703703703703699</v>
      </c>
      <c r="C61" s="36">
        <f>'Modtagere_AED06 '!G60</f>
        <v>0.45338983050847459</v>
      </c>
      <c r="D61" s="40">
        <f t="shared" si="0"/>
        <v>-6.9085519108074894E-2</v>
      </c>
      <c r="E61" s="43">
        <f>'Ark1'!B57</f>
        <v>4.0423954372623578</v>
      </c>
      <c r="F61" s="43">
        <f>'Ark1'!C57</f>
        <v>4.1164485981308419</v>
      </c>
      <c r="G61" s="46">
        <f t="shared" si="1"/>
        <v>1.8319128352924135E-2</v>
      </c>
      <c r="H61" s="36">
        <f>Timer_AED022!F60</f>
        <v>1.9537037037037037</v>
      </c>
      <c r="I61" s="36">
        <f>Timer_AED022!G60</f>
        <v>1.8644067796610169</v>
      </c>
      <c r="J61" s="46">
        <f t="shared" si="2"/>
        <v>-4.5706482448389478E-2</v>
      </c>
      <c r="K61" s="55"/>
    </row>
    <row r="62" spans="1:11" ht="15" x14ac:dyDescent="0.25">
      <c r="A62" s="32" t="str">
        <f>'Modtagere_AED06 '!E61</f>
        <v>Mariagerfjord</v>
      </c>
      <c r="B62" s="36">
        <f>'Modtagere_AED06 '!F61</f>
        <v>0.51258609893550411</v>
      </c>
      <c r="C62" s="36">
        <f>'Modtagere_AED06 '!G61</f>
        <v>0.38005524861878459</v>
      </c>
      <c r="D62" s="40">
        <f t="shared" si="0"/>
        <v>-0.25855334468091995</v>
      </c>
      <c r="E62" s="43">
        <f>'Ark1'!B58</f>
        <v>3.6950525287075489</v>
      </c>
      <c r="F62" s="43">
        <f>'Ark1'!C58</f>
        <v>3.9542520715220233</v>
      </c>
      <c r="G62" s="46">
        <f t="shared" si="1"/>
        <v>7.0147728834896145E-2</v>
      </c>
      <c r="H62" s="36">
        <f>Timer_AED022!F61</f>
        <v>1.8935504070131497</v>
      </c>
      <c r="I62" s="36">
        <f>Timer_AED022!G61</f>
        <v>1.5160220994475138</v>
      </c>
      <c r="J62" s="46">
        <f t="shared" si="2"/>
        <v>-0.19937589523224886</v>
      </c>
      <c r="K62" s="55"/>
    </row>
    <row r="63" spans="1:11" ht="15" x14ac:dyDescent="0.25">
      <c r="A63" s="32" t="str">
        <f>'Modtagere_AED06 '!E62</f>
        <v>Middelfart</v>
      </c>
      <c r="B63" s="36">
        <f>'Modtagere_AED06 '!F62</f>
        <v>0.44201101928374653</v>
      </c>
      <c r="C63" s="36">
        <f>'Modtagere_AED06 '!G62</f>
        <v>0.28679479231246124</v>
      </c>
      <c r="D63" s="40">
        <f t="shared" si="0"/>
        <v>-0.3511591797480621</v>
      </c>
      <c r="E63" s="43">
        <f>'Ark1'!B59</f>
        <v>3.5818167653474604</v>
      </c>
      <c r="F63" s="43">
        <f>'Ark1'!C59</f>
        <v>3.4312797233030694</v>
      </c>
      <c r="G63" s="46">
        <f t="shared" si="1"/>
        <v>-4.2028124805482028E-2</v>
      </c>
      <c r="H63" s="36">
        <f>Timer_AED022!F62</f>
        <v>1.5998622589531681</v>
      </c>
      <c r="I63" s="36">
        <f>Timer_AED022!G62</f>
        <v>0.99132052076875388</v>
      </c>
      <c r="J63" s="46">
        <f t="shared" si="2"/>
        <v>-0.38037133183115346</v>
      </c>
      <c r="K63" s="53"/>
    </row>
    <row r="64" spans="1:11" ht="15" x14ac:dyDescent="0.25">
      <c r="A64" s="32" t="str">
        <f>'Modtagere_AED06 '!E63</f>
        <v>Morsø</v>
      </c>
      <c r="B64" s="36">
        <f>'Modtagere_AED06 '!F63</f>
        <v>0.4</v>
      </c>
      <c r="C64" s="36">
        <f>'Modtagere_AED06 '!G63</f>
        <v>0.35157799819657354</v>
      </c>
      <c r="D64" s="40">
        <f t="shared" si="0"/>
        <v>-0.12105500450856621</v>
      </c>
      <c r="E64" s="43">
        <f>'Ark1'!B60</f>
        <v>3.2530048076923075</v>
      </c>
      <c r="F64" s="43">
        <f>'Ark1'!C60</f>
        <v>2.0638881764555013</v>
      </c>
      <c r="G64" s="46">
        <f t="shared" si="1"/>
        <v>-0.36554407433549707</v>
      </c>
      <c r="H64" s="36">
        <f>Timer_AED022!F63</f>
        <v>1.2990384615384616</v>
      </c>
      <c r="I64" s="36">
        <f>Timer_AED022!G63</f>
        <v>0.7231740306582507</v>
      </c>
      <c r="J64" s="46">
        <f t="shared" si="2"/>
        <v>-0.44330052414168714</v>
      </c>
      <c r="K64" s="55"/>
    </row>
    <row r="65" spans="1:11" ht="15" x14ac:dyDescent="0.25">
      <c r="A65" s="32" t="str">
        <f>'Modtagere_AED06 '!E64</f>
        <v>Norddjurs</v>
      </c>
      <c r="B65" s="36">
        <f>'Modtagere_AED06 '!F64</f>
        <v>0.58040973111395644</v>
      </c>
      <c r="C65" s="36">
        <f>'Modtagere_AED06 '!G64</f>
        <v>0.38681552365762895</v>
      </c>
      <c r="D65" s="40">
        <f t="shared" si="0"/>
        <v>-0.33354748736684708</v>
      </c>
      <c r="E65" s="43">
        <f>'Ark1'!B61</f>
        <v>4.4872049415398187</v>
      </c>
      <c r="F65" s="43">
        <f>'Ark1'!C61</f>
        <v>2.9713716327652553</v>
      </c>
      <c r="G65" s="46">
        <f t="shared" si="1"/>
        <v>-0.33781236393771524</v>
      </c>
      <c r="H65" s="36">
        <f>Timer_AED022!F64</f>
        <v>2.5877080665813059</v>
      </c>
      <c r="I65" s="36">
        <f>Timer_AED022!G64</f>
        <v>1.1461988304093567</v>
      </c>
      <c r="J65" s="46">
        <f t="shared" si="2"/>
        <v>-0.55706022436926883</v>
      </c>
      <c r="K65" s="48"/>
    </row>
    <row r="66" spans="1:11" ht="15" x14ac:dyDescent="0.25">
      <c r="A66" s="32" t="str">
        <f>'Modtagere_AED06 '!E65</f>
        <v>Nordfyns</v>
      </c>
      <c r="B66" s="36">
        <f>'Modtagere_AED06 '!F65</f>
        <v>0.49637681159420288</v>
      </c>
      <c r="C66" s="36">
        <f>'Modtagere_AED06 '!G65</f>
        <v>0.34027005559968232</v>
      </c>
      <c r="D66" s="40">
        <f t="shared" si="0"/>
        <v>-0.3144924427334867</v>
      </c>
      <c r="E66" s="43">
        <f>'Ark1'!B62</f>
        <v>5.742700729927007</v>
      </c>
      <c r="F66" s="43">
        <f>'Ark1'!C62</f>
        <v>3.7099206349206351</v>
      </c>
      <c r="G66" s="46">
        <f t="shared" si="1"/>
        <v>-0.3539763241383832</v>
      </c>
      <c r="H66" s="36">
        <f>Timer_AED022!F65</f>
        <v>2.8577898550724639</v>
      </c>
      <c r="I66" s="36">
        <f>Timer_AED022!G65</f>
        <v>1.2573471008737094</v>
      </c>
      <c r="J66" s="46">
        <f t="shared" si="2"/>
        <v>-0.56002814600171946</v>
      </c>
      <c r="K66" s="53"/>
    </row>
    <row r="67" spans="1:11" ht="15" x14ac:dyDescent="0.25">
      <c r="A67" s="32" t="str">
        <f>'Modtagere_AED06 '!E66</f>
        <v>Nyborg</v>
      </c>
      <c r="B67" s="36">
        <f>'Modtagere_AED06 '!F66</f>
        <v>0.49138827023014103</v>
      </c>
      <c r="C67" s="36">
        <f>'Modtagere_AED06 '!G66</f>
        <v>0.375</v>
      </c>
      <c r="D67" s="40">
        <f t="shared" si="0"/>
        <v>-0.23685602054691038</v>
      </c>
      <c r="E67" s="43">
        <f>'Ark1'!B63</f>
        <v>4.4340685904215142</v>
      </c>
      <c r="F67" s="43">
        <f>'Ark1'!C63</f>
        <v>4.2735790335790336</v>
      </c>
      <c r="G67" s="46">
        <f t="shared" si="1"/>
        <v>-3.6194649128606309E-2</v>
      </c>
      <c r="H67" s="36">
        <f>Timer_AED022!F66</f>
        <v>2.1907943578322198</v>
      </c>
      <c r="I67" s="36">
        <f>Timer_AED022!G66</f>
        <v>1.598894348894349</v>
      </c>
      <c r="J67" s="46">
        <f t="shared" si="2"/>
        <v>-0.27017597832575801</v>
      </c>
      <c r="K67" s="53"/>
    </row>
    <row r="68" spans="1:11" ht="15" x14ac:dyDescent="0.25">
      <c r="A68" s="32" t="str">
        <f>'Modtagere_AED06 '!E67</f>
        <v>Næstved</v>
      </c>
      <c r="B68" s="36">
        <f>'Modtagere_AED06 '!F67</f>
        <v>0.41961605584642236</v>
      </c>
      <c r="C68" s="36">
        <f>'Modtagere_AED06 '!G67</f>
        <v>0.37243357487922707</v>
      </c>
      <c r="D68" s="40">
        <f t="shared" si="0"/>
        <v>-0.11244202958826693</v>
      </c>
      <c r="E68" s="43">
        <f>'Ark1'!B64</f>
        <v>4.300657128597571</v>
      </c>
      <c r="F68" s="43">
        <f>'Ark1'!C64</f>
        <v>3.0586785569517634</v>
      </c>
      <c r="G68" s="46">
        <f t="shared" si="1"/>
        <v>-0.28878809319328658</v>
      </c>
      <c r="H68" s="36">
        <f>Timer_AED022!F67</f>
        <v>1.7986038394415358</v>
      </c>
      <c r="I68" s="36">
        <f>Timer_AED022!G67</f>
        <v>1.1461352657004831</v>
      </c>
      <c r="J68" s="46">
        <f t="shared" si="2"/>
        <v>-0.3627639168965876</v>
      </c>
      <c r="K68" s="49"/>
    </row>
    <row r="69" spans="1:11" ht="15" x14ac:dyDescent="0.25">
      <c r="A69" s="32" t="str">
        <f>'Modtagere_AED06 '!E68</f>
        <v>Odder</v>
      </c>
      <c r="B69" s="36">
        <f>'Modtagere_AED06 '!F68</f>
        <v>0.49972936400541274</v>
      </c>
      <c r="C69" s="36">
        <f>'Modtagere_AED06 '!G68</f>
        <v>0.29369918699186992</v>
      </c>
      <c r="D69" s="40">
        <f t="shared" si="0"/>
        <v>-0.41228351154348264</v>
      </c>
      <c r="E69" s="43">
        <f>'Ark1'!B65</f>
        <v>3.223476848090983</v>
      </c>
      <c r="F69" s="43">
        <f>'Ark1'!C65</f>
        <v>4.2523875432525955</v>
      </c>
      <c r="G69" s="46">
        <f t="shared" si="1"/>
        <v>0.31919282924924902</v>
      </c>
      <c r="H69" s="36">
        <f>Timer_AED022!F68</f>
        <v>1.6170500676589987</v>
      </c>
      <c r="I69" s="36">
        <f>Timer_AED022!G68</f>
        <v>1.25</v>
      </c>
      <c r="J69" s="46">
        <f t="shared" si="2"/>
        <v>-0.22698744769874479</v>
      </c>
      <c r="K69" s="48"/>
    </row>
    <row r="70" spans="1:11" ht="15" x14ac:dyDescent="0.25">
      <c r="A70" s="32" t="str">
        <f>'Modtagere_AED06 '!E69</f>
        <v>Odense</v>
      </c>
      <c r="B70" s="36">
        <f>'Modtagere_AED06 '!F69</f>
        <v>0.48920701543996403</v>
      </c>
      <c r="C70" s="36">
        <f>'Modtagere_AED06 '!G69</f>
        <v>0.36418014500836587</v>
      </c>
      <c r="D70" s="40">
        <f t="shared" si="0"/>
        <v>-0.25557047729406812</v>
      </c>
      <c r="E70" s="43">
        <f>'Ark1'!B66</f>
        <v>3.3502374751034165</v>
      </c>
      <c r="F70" s="43">
        <f>'Ark1'!C66</f>
        <v>2.6586010184157125</v>
      </c>
      <c r="G70" s="46">
        <f t="shared" si="1"/>
        <v>-0.20644400936574034</v>
      </c>
      <c r="H70" s="36">
        <f>Timer_AED022!F69</f>
        <v>1.645330535152151</v>
      </c>
      <c r="I70" s="36">
        <f>Timer_AED022!G69</f>
        <v>0.97783045175683214</v>
      </c>
      <c r="J70" s="46">
        <f t="shared" si="2"/>
        <v>-0.40569360935952736</v>
      </c>
      <c r="K70" s="53"/>
    </row>
    <row r="71" spans="1:11" ht="15" x14ac:dyDescent="0.25">
      <c r="A71" s="32" t="str">
        <f>'Modtagere_AED06 '!E70</f>
        <v>Odsherred</v>
      </c>
      <c r="B71" s="36">
        <f>'Modtagere_AED06 '!F70</f>
        <v>0.47866022099447508</v>
      </c>
      <c r="C71" s="36">
        <f>'Modtagere_AED06 '!G70</f>
        <v>0.33364595545134823</v>
      </c>
      <c r="D71" s="40">
        <f t="shared" ref="D71:D104" si="3">(C71-B71)/B71</f>
        <v>-0.30295867336091142</v>
      </c>
      <c r="E71" s="43">
        <f>'Ark1'!B67</f>
        <v>3.5928726013562264</v>
      </c>
      <c r="F71" s="43">
        <f>'Ark1'!C67</f>
        <v>3.1701862262825014</v>
      </c>
      <c r="G71" s="46">
        <f t="shared" ref="G71:G104" si="4">(F71-E71)/E71</f>
        <v>-0.11764580099894741</v>
      </c>
      <c r="H71" s="36">
        <f>Timer_AED022!F70</f>
        <v>1.7161602209944751</v>
      </c>
      <c r="I71" s="36">
        <f>Timer_AED022!G70</f>
        <v>1.055685814771395</v>
      </c>
      <c r="J71" s="46">
        <f t="shared" ref="J71:J104" si="5">(I71-H71)/H71</f>
        <v>-0.38485591155373039</v>
      </c>
      <c r="K71" s="49"/>
    </row>
    <row r="72" spans="1:11" ht="15" x14ac:dyDescent="0.25">
      <c r="A72" s="32" t="str">
        <f>'Modtagere_AED06 '!E71</f>
        <v>Randers</v>
      </c>
      <c r="B72" s="36">
        <f>'Modtagere_AED06 '!F71</f>
        <v>0</v>
      </c>
      <c r="C72" s="36">
        <f>'Modtagere_AED06 '!G71</f>
        <v>0.2747186384847653</v>
      </c>
      <c r="D72" s="40" t="s">
        <v>138</v>
      </c>
      <c r="E72" s="43"/>
      <c r="F72" s="43">
        <f>'Ark1'!C68</f>
        <v>3.7541966426858515</v>
      </c>
      <c r="G72" s="40" t="s">
        <v>138</v>
      </c>
      <c r="H72" s="36">
        <f>Timer_AED022!F71</f>
        <v>0</v>
      </c>
      <c r="I72" s="36">
        <f>Timer_AED022!G71</f>
        <v>1.0370573702992039</v>
      </c>
      <c r="J72" s="40" t="s">
        <v>138</v>
      </c>
      <c r="K72" s="48"/>
    </row>
    <row r="73" spans="1:11" ht="15" x14ac:dyDescent="0.25">
      <c r="A73" s="32" t="str">
        <f>'Modtagere_AED06 '!E72</f>
        <v>Rebild</v>
      </c>
      <c r="B73" s="36">
        <f>'Modtagere_AED06 '!F72</f>
        <v>0.53257497414684596</v>
      </c>
      <c r="C73" s="36">
        <f>'Modtagere_AED06 '!G72</f>
        <v>0.34937552039966691</v>
      </c>
      <c r="D73" s="40">
        <f t="shared" si="3"/>
        <v>-0.34398810053111095</v>
      </c>
      <c r="E73" s="43">
        <f>'Ark1'!B69</f>
        <v>4.1762135922330099</v>
      </c>
      <c r="F73" s="43">
        <f>'Ark1'!C69</f>
        <v>2.8239990467111538</v>
      </c>
      <c r="G73" s="46">
        <f t="shared" si="4"/>
        <v>-0.32378960406544505</v>
      </c>
      <c r="H73" s="36">
        <f>Timer_AED022!F72</f>
        <v>2.2264736297828334</v>
      </c>
      <c r="I73" s="36">
        <f>Timer_AED022!G72</f>
        <v>0.99084096586178183</v>
      </c>
      <c r="J73" s="46">
        <f t="shared" si="5"/>
        <v>-0.55497296145455499</v>
      </c>
      <c r="K73" s="55"/>
    </row>
    <row r="74" spans="1:11" ht="15" x14ac:dyDescent="0.25">
      <c r="A74" s="32" t="str">
        <f>'Modtagere_AED06 '!E73</f>
        <v>Ringkøbing-Skjern</v>
      </c>
      <c r="B74" s="36">
        <f>'Modtagere_AED06 '!F73</f>
        <v>0.48910600879335614</v>
      </c>
      <c r="C74" s="36">
        <f>'Modtagere_AED06 '!G73</f>
        <v>0.31199850018747655</v>
      </c>
      <c r="D74" s="40">
        <f t="shared" si="3"/>
        <v>-0.36210454466264036</v>
      </c>
      <c r="E74" s="43">
        <f>'Ark1'!B70</f>
        <v>3.6097982421094685</v>
      </c>
      <c r="F74" s="43">
        <f>'Ark1'!C70</f>
        <v>4.5489604614829959</v>
      </c>
      <c r="G74" s="46">
        <f t="shared" si="4"/>
        <v>0.2601702799945701</v>
      </c>
      <c r="H74" s="36">
        <f>Timer_AED022!F73</f>
        <v>1.761113825109917</v>
      </c>
      <c r="I74" s="36">
        <f>Timer_AED022!G73</f>
        <v>1.4173228346456692</v>
      </c>
      <c r="J74" s="46">
        <f t="shared" si="5"/>
        <v>-0.19521224895431766</v>
      </c>
      <c r="K74" s="48"/>
    </row>
    <row r="75" spans="1:11" ht="15" x14ac:dyDescent="0.25">
      <c r="A75" s="32" t="str">
        <f>'Modtagere_AED06 '!E74</f>
        <v>Ringsted</v>
      </c>
      <c r="B75" s="36">
        <f>'Modtagere_AED06 '!F74</f>
        <v>0.46981499513145081</v>
      </c>
      <c r="C75" s="36">
        <f>'Modtagere_AED06 '!G74</f>
        <v>0.36107883817427383</v>
      </c>
      <c r="D75" s="40">
        <f t="shared" si="3"/>
        <v>-0.23144462838346272</v>
      </c>
      <c r="E75" s="43">
        <f>'Ark1'!B71</f>
        <v>3.3538860103626948</v>
      </c>
      <c r="F75" s="43">
        <f>'Ark1'!C71</f>
        <v>2.9755688347506326</v>
      </c>
      <c r="G75" s="46">
        <f t="shared" si="4"/>
        <v>-0.11279965223718214</v>
      </c>
      <c r="H75" s="36">
        <f>Timer_AED022!F74</f>
        <v>1.5696202531645569</v>
      </c>
      <c r="I75" s="36">
        <f>Timer_AED022!G74</f>
        <v>1.0796680497925311</v>
      </c>
      <c r="J75" s="46">
        <f t="shared" si="5"/>
        <v>-0.31214696827733907</v>
      </c>
      <c r="K75" s="49"/>
    </row>
    <row r="76" spans="1:11" ht="15" x14ac:dyDescent="0.25">
      <c r="A76" s="32" t="str">
        <f>'Modtagere_AED06 '!E75</f>
        <v>Roskilde</v>
      </c>
      <c r="B76" s="36">
        <f>'Modtagere_AED06 '!F75</f>
        <v>0.47637826961770624</v>
      </c>
      <c r="C76" s="36">
        <f>'Modtagere_AED06 '!G75</f>
        <v>0.34335347432024171</v>
      </c>
      <c r="D76" s="40">
        <f t="shared" si="3"/>
        <v>-0.27924194654012446</v>
      </c>
      <c r="E76" s="43">
        <f>'Ark1'!B72</f>
        <v>4.0496874472039197</v>
      </c>
      <c r="F76" s="43">
        <f>'Ark1'!C72</f>
        <v>3.7761812582490104</v>
      </c>
      <c r="G76" s="46">
        <f t="shared" si="4"/>
        <v>-6.7537604449881647E-2</v>
      </c>
      <c r="H76" s="36">
        <f>Timer_AED022!F75</f>
        <v>1.9219315895372233</v>
      </c>
      <c r="I76" s="36">
        <f>Timer_AED022!G75</f>
        <v>1.2984894259818731</v>
      </c>
      <c r="J76" s="46">
        <f t="shared" si="5"/>
        <v>-0.32438311901906308</v>
      </c>
      <c r="K76" s="49"/>
    </row>
    <row r="77" spans="1:11" ht="15" x14ac:dyDescent="0.25">
      <c r="A77" s="32" t="str">
        <f>'Modtagere_AED06 '!E76</f>
        <v>Rudersdal</v>
      </c>
      <c r="B77" s="36">
        <f>'Modtagere_AED06 '!F76</f>
        <v>0.45583902263744158</v>
      </c>
      <c r="C77" s="36">
        <f>'Modtagere_AED06 '!G76</f>
        <v>0.32765692977004351</v>
      </c>
      <c r="D77" s="40">
        <f t="shared" si="3"/>
        <v>-0.28120035034681445</v>
      </c>
      <c r="E77" s="43">
        <f>'Ark1'!B73</f>
        <v>3.6077723474696515</v>
      </c>
      <c r="F77" s="43">
        <f>'Ark1'!C73</f>
        <v>4.2641786798179053</v>
      </c>
      <c r="G77" s="46">
        <f t="shared" si="4"/>
        <v>0.18194228158786993</v>
      </c>
      <c r="H77" s="36">
        <f>Timer_AED022!F76</f>
        <v>1.641394178943586</v>
      </c>
      <c r="I77" s="36">
        <f>Timer_AED022!G76</f>
        <v>1.4058421379738968</v>
      </c>
      <c r="J77" s="46">
        <f t="shared" si="5"/>
        <v>-0.14350729641388901</v>
      </c>
      <c r="K77" s="50"/>
    </row>
    <row r="78" spans="1:11" ht="15" x14ac:dyDescent="0.25">
      <c r="A78" s="32" t="str">
        <f>'Modtagere_AED06 '!E77</f>
        <v>Rødovre</v>
      </c>
      <c r="B78" s="36">
        <f>'Modtagere_AED06 '!F77</f>
        <v>0.43140298507462682</v>
      </c>
      <c r="C78" s="36">
        <f>'Modtagere_AED06 '!G77</f>
        <v>0.34104320337197047</v>
      </c>
      <c r="D78" s="40">
        <f t="shared" si="3"/>
        <v>-0.20945562462212761</v>
      </c>
      <c r="E78" s="43">
        <f>'Ark1'!B74</f>
        <v>4.7054802103515092</v>
      </c>
      <c r="F78" s="43">
        <f>'Ark1'!C74</f>
        <v>4.6169473196354085</v>
      </c>
      <c r="G78" s="46">
        <f t="shared" si="4"/>
        <v>-1.8814847105580988E-2</v>
      </c>
      <c r="H78" s="36">
        <f>Timer_AED022!F77</f>
        <v>2.0364179104477613</v>
      </c>
      <c r="I78" s="36">
        <f>Timer_AED022!G77</f>
        <v>1.5790305584826132</v>
      </c>
      <c r="J78" s="46">
        <f t="shared" si="5"/>
        <v>-0.22460387409604898</v>
      </c>
      <c r="K78" s="51"/>
    </row>
    <row r="79" spans="1:11" ht="15" x14ac:dyDescent="0.25">
      <c r="A79" s="32" t="str">
        <f>'Modtagere_AED06 '!E78</f>
        <v>Samsø</v>
      </c>
      <c r="B79" s="36">
        <f>'Modtagere_AED06 '!F78</f>
        <v>0</v>
      </c>
      <c r="C79" s="36">
        <f>'Modtagere_AED06 '!G78</f>
        <v>0.5415282392026578</v>
      </c>
      <c r="D79" s="40" t="s">
        <v>138</v>
      </c>
      <c r="E79" s="43"/>
      <c r="F79" s="43">
        <f>'Ark1'!C75</f>
        <v>3.1170552147239259</v>
      </c>
      <c r="G79" s="40" t="s">
        <v>138</v>
      </c>
      <c r="H79" s="36">
        <f>Timer_AED022!F78</f>
        <v>0</v>
      </c>
      <c r="I79" s="36">
        <f>Timer_AED022!G78</f>
        <v>1.691029900332226</v>
      </c>
      <c r="J79" s="40" t="s">
        <v>138</v>
      </c>
      <c r="K79" s="48"/>
    </row>
    <row r="80" spans="1:11" ht="15" x14ac:dyDescent="0.25">
      <c r="A80" s="32" t="str">
        <f>'Modtagere_AED06 '!E79</f>
        <v>Silkeborg</v>
      </c>
      <c r="B80" s="36">
        <f>'Modtagere_AED06 '!F79</f>
        <v>0.48359087564385583</v>
      </c>
      <c r="C80" s="36">
        <f>'Modtagere_AED06 '!G79</f>
        <v>0.31234567901234567</v>
      </c>
      <c r="D80" s="40">
        <f t="shared" si="3"/>
        <v>-0.35411171975383793</v>
      </c>
      <c r="E80" s="43">
        <f>'Ark1'!B76</f>
        <v>3.6694689592209375</v>
      </c>
      <c r="F80" s="43">
        <f>'Ark1'!C76</f>
        <v>4.5316880362479512</v>
      </c>
      <c r="G80" s="46">
        <f t="shared" si="4"/>
        <v>0.23497107799763781</v>
      </c>
      <c r="H80" s="36">
        <f>Timer_AED022!F79</f>
        <v>1.7836644591611479</v>
      </c>
      <c r="I80" s="36">
        <f>Timer_AED022!G79</f>
        <v>1.4167419451972298</v>
      </c>
      <c r="J80" s="46">
        <f t="shared" si="5"/>
        <v>-0.20571274607135506</v>
      </c>
      <c r="K80" s="48"/>
    </row>
    <row r="81" spans="1:11" ht="15" x14ac:dyDescent="0.25">
      <c r="A81" s="32" t="str">
        <f>'Modtagere_AED06 '!E80</f>
        <v>Skanderborg</v>
      </c>
      <c r="B81" s="36">
        <f>'Modtagere_AED06 '!F80</f>
        <v>0.49285714285714288</v>
      </c>
      <c r="C81" s="36">
        <f>'Modtagere_AED06 '!G80</f>
        <v>0.3300679501698755</v>
      </c>
      <c r="D81" s="40">
        <f t="shared" si="3"/>
        <v>-0.33029691269880335</v>
      </c>
      <c r="E81" s="43">
        <f>'Ark1'!B77</f>
        <v>5.2599812996727442</v>
      </c>
      <c r="F81" s="43">
        <f>'Ark1'!C77</f>
        <v>4.5648996397323724</v>
      </c>
      <c r="G81" s="46">
        <f t="shared" si="4"/>
        <v>-0.13214527207228227</v>
      </c>
      <c r="H81" s="36">
        <f>Timer_AED022!F80</f>
        <v>2.5806451612903225</v>
      </c>
      <c r="I81" s="36">
        <f>Timer_AED022!G80</f>
        <v>1.5107587768969422</v>
      </c>
      <c r="J81" s="46">
        <f t="shared" si="5"/>
        <v>-0.41458097395243487</v>
      </c>
      <c r="K81" s="48"/>
    </row>
    <row r="82" spans="1:11" ht="15" x14ac:dyDescent="0.25">
      <c r="A82" s="32" t="str">
        <f>'Modtagere_AED06 '!E81</f>
        <v>Skive</v>
      </c>
      <c r="B82" s="36">
        <f>'Modtagere_AED06 '!F81</f>
        <v>0.44210816777041939</v>
      </c>
      <c r="C82" s="36">
        <f>'Modtagere_AED06 '!G81</f>
        <v>0.34479308776716694</v>
      </c>
      <c r="D82" s="40">
        <f t="shared" si="3"/>
        <v>-0.22011599671188797</v>
      </c>
      <c r="E82" s="43">
        <f>'Ark1'!B78</f>
        <v>2.9247784296592187</v>
      </c>
      <c r="F82" s="43">
        <f>'Ark1'!C78</f>
        <v>2.7529675547348984</v>
      </c>
      <c r="G82" s="46">
        <f t="shared" si="4"/>
        <v>-5.8743210488029662E-2</v>
      </c>
      <c r="H82" s="36">
        <f>Timer_AED022!F81</f>
        <v>1.2947019867549669</v>
      </c>
      <c r="I82" s="36">
        <f>Timer_AED022!G81</f>
        <v>0.94633924511141432</v>
      </c>
      <c r="J82" s="46">
        <f t="shared" si="5"/>
        <v>-0.2690678976377312</v>
      </c>
      <c r="K82" s="48"/>
    </row>
    <row r="83" spans="1:11" ht="15" x14ac:dyDescent="0.25">
      <c r="A83" s="32" t="str">
        <f>'Modtagere_AED06 '!E82</f>
        <v>Slagelse</v>
      </c>
      <c r="B83" s="36">
        <f>'Modtagere_AED06 '!F82</f>
        <v>0.51716961498439129</v>
      </c>
      <c r="C83" s="36">
        <f>'Modtagere_AED06 '!G82</f>
        <v>0.35820451843043993</v>
      </c>
      <c r="D83" s="40">
        <f t="shared" si="3"/>
        <v>-0.30737516657615138</v>
      </c>
      <c r="E83" s="43">
        <f>'Ark1'!B79</f>
        <v>4.649966465459423</v>
      </c>
      <c r="F83" s="43">
        <f>'Ark1'!C79</f>
        <v>4.6964481327800822</v>
      </c>
      <c r="G83" s="46">
        <f t="shared" si="4"/>
        <v>9.9961295776929259E-3</v>
      </c>
      <c r="H83" s="36">
        <f>Timer_AED022!F82</f>
        <v>2.4027055150884493</v>
      </c>
      <c r="I83" s="36">
        <f>Timer_AED022!G82</f>
        <v>1.6905469678953626</v>
      </c>
      <c r="J83" s="46">
        <f t="shared" si="5"/>
        <v>-0.29639859846364502</v>
      </c>
      <c r="K83" s="49"/>
    </row>
    <row r="84" spans="1:11" ht="15" x14ac:dyDescent="0.25">
      <c r="A84" s="32" t="str">
        <f>'Modtagere_AED06 '!E83</f>
        <v>Solrød</v>
      </c>
      <c r="B84" s="36">
        <f>'Modtagere_AED06 '!F83</f>
        <v>0.53146067415730336</v>
      </c>
      <c r="C84" s="36">
        <f>'Modtagere_AED06 '!G83</f>
        <v>0.32215288611544468</v>
      </c>
      <c r="D84" s="40">
        <f t="shared" si="3"/>
        <v>-0.39383495001533664</v>
      </c>
      <c r="E84" s="43">
        <f>'Ark1'!B80</f>
        <v>3.8467230443974629</v>
      </c>
      <c r="F84" s="43">
        <f>'Ark1'!C80</f>
        <v>3.7844552058111374</v>
      </c>
      <c r="G84" s="46">
        <f t="shared" si="4"/>
        <v>-1.6187242457450943E-2</v>
      </c>
      <c r="H84" s="36">
        <f>Timer_AED022!F83</f>
        <v>2.0314606741573034</v>
      </c>
      <c r="I84" s="36">
        <f>Timer_AED022!G83</f>
        <v>1.2199687987519501</v>
      </c>
      <c r="J84" s="46">
        <f t="shared" si="5"/>
        <v>-0.39946226167630777</v>
      </c>
      <c r="K84" s="49"/>
    </row>
    <row r="85" spans="1:11" ht="15" x14ac:dyDescent="0.25">
      <c r="A85" s="32" t="str">
        <f>'Modtagere_AED06 '!E84</f>
        <v>Sorø</v>
      </c>
      <c r="B85" s="36">
        <f>'Modtagere_AED06 '!F84</f>
        <v>0.47060390763765542</v>
      </c>
      <c r="C85" s="36">
        <f>'Modtagere_AED06 '!G84</f>
        <v>0.35758077879038941</v>
      </c>
      <c r="D85" s="40">
        <f t="shared" si="3"/>
        <v>-0.24016615037180888</v>
      </c>
      <c r="E85" s="43">
        <f>'Ark1'!B81</f>
        <v>4.2792979807510854</v>
      </c>
      <c r="F85" s="43">
        <f>'Ark1'!C81</f>
        <v>3.5708063021316034</v>
      </c>
      <c r="G85" s="46">
        <f t="shared" si="4"/>
        <v>-0.16556259503460197</v>
      </c>
      <c r="H85" s="36">
        <f>Timer_AED022!F84</f>
        <v>2.0115452930728241</v>
      </c>
      <c r="I85" s="36">
        <f>Timer_AED022!G84</f>
        <v>1.2750621375310687</v>
      </c>
      <c r="J85" s="46">
        <f t="shared" si="5"/>
        <v>-0.36612804995144221</v>
      </c>
      <c r="K85" s="49"/>
    </row>
    <row r="86" spans="1:11" ht="15" x14ac:dyDescent="0.25">
      <c r="A86" s="32" t="str">
        <f>'Modtagere_AED06 '!E85</f>
        <v>Stevns</v>
      </c>
      <c r="B86" s="36">
        <f>'Modtagere_AED06 '!F85</f>
        <v>0.46344370860927159</v>
      </c>
      <c r="C86" s="36">
        <f>'Modtagere_AED06 '!G85</f>
        <v>0.28602794411177646</v>
      </c>
      <c r="D86" s="40">
        <f t="shared" si="3"/>
        <v>-0.38282052642357478</v>
      </c>
      <c r="E86" s="43">
        <f>'Ark1'!B82</f>
        <v>3.2611889111174617</v>
      </c>
      <c r="F86" s="43">
        <f>'Ark1'!C82</f>
        <v>3.5588974180041864</v>
      </c>
      <c r="G86" s="46">
        <f t="shared" si="4"/>
        <v>9.1288335328208098E-2</v>
      </c>
      <c r="H86" s="36">
        <f>Timer_AED022!F85</f>
        <v>1.5192052980132451</v>
      </c>
      <c r="I86" s="36">
        <f>Timer_AED022!G85</f>
        <v>1.0079840319361277</v>
      </c>
      <c r="J86" s="46">
        <f t="shared" si="5"/>
        <v>-0.33650571568284532</v>
      </c>
      <c r="K86" s="49"/>
    </row>
    <row r="87" spans="1:11" ht="15" x14ac:dyDescent="0.25">
      <c r="A87" s="32" t="str">
        <f>'Modtagere_AED06 '!E86</f>
        <v>Struer</v>
      </c>
      <c r="B87" s="36">
        <f>'Modtagere_AED06 '!F86</f>
        <v>0.52453987730061347</v>
      </c>
      <c r="C87" s="36">
        <f>'Modtagere_AED06 '!G86</f>
        <v>0.41260775862068966</v>
      </c>
      <c r="D87" s="40">
        <f t="shared" si="3"/>
        <v>-0.21339105666465008</v>
      </c>
      <c r="E87" s="43">
        <f>'Ark1'!B83</f>
        <v>3.9438596491228068</v>
      </c>
      <c r="F87" s="43">
        <f>'Ark1'!C83</f>
        <v>2.8361452076260121</v>
      </c>
      <c r="G87" s="46">
        <f t="shared" si="4"/>
        <v>-0.28087065464998801</v>
      </c>
      <c r="H87" s="36">
        <f>Timer_AED022!F86</f>
        <v>2.0736196319018405</v>
      </c>
      <c r="I87" s="36">
        <f>Timer_AED022!G86</f>
        <v>1.1788793103448276</v>
      </c>
      <c r="J87" s="46">
        <f t="shared" si="5"/>
        <v>-0.43148719649051215</v>
      </c>
      <c r="K87" s="48"/>
    </row>
    <row r="88" spans="1:11" ht="15" x14ac:dyDescent="0.25">
      <c r="A88" s="32" t="str">
        <f>'Modtagere_AED06 '!E87</f>
        <v>Svendborg</v>
      </c>
      <c r="B88" s="36">
        <f>'Modtagere_AED06 '!F87</f>
        <v>0.64493077266636889</v>
      </c>
      <c r="C88" s="36">
        <f>'Modtagere_AED06 '!G87</f>
        <v>0.37377862595419847</v>
      </c>
      <c r="D88" s="40">
        <f t="shared" si="3"/>
        <v>-0.42043605019982661</v>
      </c>
      <c r="E88" s="43">
        <f>'Ark1'!B84</f>
        <v>4.2649999999999997</v>
      </c>
      <c r="F88" s="43">
        <f>'Ark1'!C84</f>
        <v>5.4218829776370878</v>
      </c>
      <c r="G88" s="46">
        <f t="shared" si="4"/>
        <v>0.27125040507317427</v>
      </c>
      <c r="H88" s="36">
        <f>Timer_AED022!F87</f>
        <v>2.7673068334077713</v>
      </c>
      <c r="I88" s="36">
        <f>Timer_AED022!G87</f>
        <v>2.0267175572519083</v>
      </c>
      <c r="J88" s="46">
        <f t="shared" si="5"/>
        <v>-0.26762094727452829</v>
      </c>
      <c r="K88" s="53"/>
    </row>
    <row r="89" spans="1:11" ht="15" x14ac:dyDescent="0.25">
      <c r="A89" s="32" t="str">
        <f>'Modtagere_AED06 '!E88</f>
        <v>Syddjurs</v>
      </c>
      <c r="B89" s="36">
        <f>'Modtagere_AED06 '!F88</f>
        <v>0</v>
      </c>
      <c r="C89" s="36">
        <f>'Modtagere_AED06 '!G88</f>
        <v>0.37239915074309982</v>
      </c>
      <c r="D89" s="40" t="s">
        <v>138</v>
      </c>
      <c r="E89" s="43"/>
      <c r="F89" s="43">
        <f>'Ark1'!C85</f>
        <v>4.3507839224629423</v>
      </c>
      <c r="G89" s="40" t="s">
        <v>138</v>
      </c>
      <c r="H89" s="36">
        <f>Timer_AED022!F88</f>
        <v>0</v>
      </c>
      <c r="I89" s="36">
        <f>Timer_AED022!G88</f>
        <v>1.615180467091295</v>
      </c>
      <c r="J89" s="40" t="s">
        <v>138</v>
      </c>
      <c r="K89" s="48"/>
    </row>
    <row r="90" spans="1:11" ht="15" x14ac:dyDescent="0.25">
      <c r="A90" s="32" t="str">
        <f>'Modtagere_AED06 '!E89</f>
        <v>Sønderborg</v>
      </c>
      <c r="B90" s="36">
        <f>'Modtagere_AED06 '!F89</f>
        <v>0.38706582864703931</v>
      </c>
      <c r="C90" s="36">
        <f>'Modtagere_AED06 '!G89</f>
        <v>0.30592459605026928</v>
      </c>
      <c r="D90" s="40">
        <f t="shared" si="3"/>
        <v>-0.20963160938384398</v>
      </c>
      <c r="E90" s="43">
        <f>'Ark1'!B86</f>
        <v>3.9044098794974791</v>
      </c>
      <c r="F90" s="43">
        <f>'Ark1'!C86</f>
        <v>5.1338028169014089</v>
      </c>
      <c r="G90" s="46">
        <f t="shared" si="4"/>
        <v>0.31487291942877682</v>
      </c>
      <c r="H90" s="36">
        <f>Timer_AED022!F89</f>
        <v>1.5041349652662919</v>
      </c>
      <c r="I90" s="36">
        <f>Timer_AED022!G89</f>
        <v>1.5642472428827905</v>
      </c>
      <c r="J90" s="46">
        <f t="shared" si="5"/>
        <v>3.9964683359286414E-2</v>
      </c>
      <c r="K90" s="54"/>
    </row>
    <row r="91" spans="1:11" ht="15" x14ac:dyDescent="0.25">
      <c r="A91" s="32" t="str">
        <f>'Modtagere_AED06 '!E90</f>
        <v>Thisted</v>
      </c>
      <c r="B91" s="36">
        <f>'Modtagere_AED06 '!F90</f>
        <v>0.52311703360370798</v>
      </c>
      <c r="C91" s="36">
        <f>'Modtagere_AED06 '!G90</f>
        <v>0.35339554173146709</v>
      </c>
      <c r="D91" s="40">
        <f t="shared" si="3"/>
        <v>-0.3244426791133988</v>
      </c>
      <c r="E91" s="43">
        <f>'Ark1'!B87</f>
        <v>2.9706390519437367</v>
      </c>
      <c r="F91" s="43">
        <f>'Ark1'!C87</f>
        <v>3.5020976969341353</v>
      </c>
      <c r="G91" s="46">
        <f t="shared" si="4"/>
        <v>0.17890381015581705</v>
      </c>
      <c r="H91" s="36">
        <f>Timer_AED022!F90</f>
        <v>1.5556199304750868</v>
      </c>
      <c r="I91" s="36">
        <f>Timer_AED022!G90</f>
        <v>1.2415759460860549</v>
      </c>
      <c r="J91" s="46">
        <f t="shared" si="5"/>
        <v>-0.20187706408024919</v>
      </c>
      <c r="K91" s="55"/>
    </row>
    <row r="92" spans="1:11" ht="15" x14ac:dyDescent="0.25">
      <c r="A92" s="32" t="str">
        <f>'Modtagere_AED06 '!E91</f>
        <v>Tønder</v>
      </c>
      <c r="B92" s="36">
        <f>'Modtagere_AED06 '!F91</f>
        <v>0.48149882903981261</v>
      </c>
      <c r="C92" s="36">
        <f>'Modtagere_AED06 '!G91</f>
        <v>0.39968553459119505</v>
      </c>
      <c r="D92" s="40">
        <f t="shared" si="3"/>
        <v>-0.16991379732276121</v>
      </c>
      <c r="E92" s="43">
        <f>'Ark1'!B88</f>
        <v>3.5165248054474705</v>
      </c>
      <c r="F92" s="43">
        <f>'Ark1'!C88</f>
        <v>2.3558615263571987</v>
      </c>
      <c r="G92" s="46">
        <f t="shared" si="4"/>
        <v>-0.33005974457859105</v>
      </c>
      <c r="H92" s="36">
        <f>Timer_AED022!F91</f>
        <v>1.7019906323185012</v>
      </c>
      <c r="I92" s="36">
        <f>Timer_AED022!G91</f>
        <v>0.95020964360587001</v>
      </c>
      <c r="J92" s="46">
        <f t="shared" si="5"/>
        <v>-0.44170688982496525</v>
      </c>
      <c r="K92" s="54"/>
    </row>
    <row r="93" spans="1:11" ht="15" x14ac:dyDescent="0.25">
      <c r="A93" s="32" t="str">
        <f>'Modtagere_AED06 '!E92</f>
        <v>Tårnby</v>
      </c>
      <c r="B93" s="36">
        <f>'Modtagere_AED06 '!F92</f>
        <v>0.42215153267784844</v>
      </c>
      <c r="C93" s="36">
        <f>'Modtagere_AED06 '!G92</f>
        <v>0.36784090909090905</v>
      </c>
      <c r="D93" s="40">
        <f t="shared" si="3"/>
        <v>-0.12865196353174163</v>
      </c>
      <c r="E93" s="43">
        <f>'Ark1'!B89</f>
        <v>3.0706535141800249</v>
      </c>
      <c r="F93" s="43">
        <f>'Ark1'!C89</f>
        <v>3.5547265987025023</v>
      </c>
      <c r="G93" s="46">
        <f t="shared" si="4"/>
        <v>0.15764497110698678</v>
      </c>
      <c r="H93" s="36">
        <f>Timer_AED022!F92</f>
        <v>1.3013302486986698</v>
      </c>
      <c r="I93" s="36">
        <f>Timer_AED022!G92</f>
        <v>1.2994318181818181</v>
      </c>
      <c r="J93" s="46">
        <f t="shared" si="5"/>
        <v>-1.458838383838468E-3</v>
      </c>
      <c r="K93" s="52"/>
    </row>
    <row r="94" spans="1:11" ht="15" x14ac:dyDescent="0.25">
      <c r="A94" s="32" t="str">
        <f>'Modtagere_AED06 '!E93</f>
        <v>Vallensbæk</v>
      </c>
      <c r="B94" s="36">
        <f>'Modtagere_AED06 '!F93</f>
        <v>0.56981818181818178</v>
      </c>
      <c r="C94" s="36">
        <f>'Modtagere_AED06 '!G93</f>
        <v>0.29779116465863459</v>
      </c>
      <c r="D94" s="40">
        <f t="shared" si="3"/>
        <v>-0.4773926593418984</v>
      </c>
      <c r="E94" s="43">
        <f>'Ark1'!B90</f>
        <v>5.4356094447989793</v>
      </c>
      <c r="F94" s="43">
        <f>'Ark1'!C90</f>
        <v>4.7434254888739042</v>
      </c>
      <c r="G94" s="46">
        <f t="shared" si="4"/>
        <v>-0.12734247428085288</v>
      </c>
      <c r="H94" s="36">
        <f>Timer_AED022!F93</f>
        <v>3.0872727272727274</v>
      </c>
      <c r="I94" s="36">
        <f>Timer_AED022!G93</f>
        <v>1.4136546184738956</v>
      </c>
      <c r="J94" s="46">
        <f t="shared" si="5"/>
        <v>-0.54210244984650025</v>
      </c>
      <c r="K94" s="51"/>
    </row>
    <row r="95" spans="1:11" ht="15" x14ac:dyDescent="0.25">
      <c r="A95" s="32" t="str">
        <f>'Modtagere_AED06 '!E94</f>
        <v>Varde</v>
      </c>
      <c r="B95" s="36">
        <f>'Modtagere_AED06 '!F94</f>
        <v>0.45054171180931746</v>
      </c>
      <c r="C95" s="36">
        <f>'Modtagere_AED06 '!G94</f>
        <v>0.33710537105371058</v>
      </c>
      <c r="D95" s="40">
        <f t="shared" si="3"/>
        <v>-0.25177766626770504</v>
      </c>
      <c r="E95" s="43">
        <f>'Ark1'!B91</f>
        <v>3.8063965372129376</v>
      </c>
      <c r="F95" s="43">
        <f>'Ark1'!C91</f>
        <v>2.9724641206519093</v>
      </c>
      <c r="G95" s="46">
        <f t="shared" si="4"/>
        <v>-0.21908710992355979</v>
      </c>
      <c r="H95" s="36">
        <f>Timer_AED022!F94</f>
        <v>1.7118093174431204</v>
      </c>
      <c r="I95" s="36">
        <f>Timer_AED022!G94</f>
        <v>0.99876998769987702</v>
      </c>
      <c r="J95" s="46">
        <f t="shared" si="5"/>
        <v>-0.41654132997026178</v>
      </c>
      <c r="K95" s="54"/>
    </row>
    <row r="96" spans="1:11" ht="15" x14ac:dyDescent="0.25">
      <c r="A96" s="32" t="str">
        <f>'Modtagere_AED06 '!E95</f>
        <v>Vejen</v>
      </c>
      <c r="B96" s="36">
        <f>'Modtagere_AED06 '!F95</f>
        <v>0</v>
      </c>
      <c r="C96" s="36">
        <f>'Modtagere_AED06 '!G95</f>
        <v>0.32977642276422764</v>
      </c>
      <c r="D96" s="40" t="s">
        <v>138</v>
      </c>
      <c r="E96" s="43"/>
      <c r="F96" s="43">
        <f>'Ark1'!C92</f>
        <v>3.3059630200308168</v>
      </c>
      <c r="G96" s="40" t="s">
        <v>138</v>
      </c>
      <c r="H96" s="36">
        <f>Timer_AED022!F95</f>
        <v>0</v>
      </c>
      <c r="I96" s="36">
        <f>Timer_AED022!G95</f>
        <v>1.0914634146341464</v>
      </c>
      <c r="J96" s="40" t="s">
        <v>138</v>
      </c>
      <c r="K96" s="54"/>
    </row>
    <row r="97" spans="1:11" ht="15" x14ac:dyDescent="0.25">
      <c r="A97" s="32" t="str">
        <f>'Modtagere_AED06 '!E96</f>
        <v>Vejle</v>
      </c>
      <c r="B97" s="36">
        <f>'Modtagere_AED06 '!F96</f>
        <v>0.4865819209039548</v>
      </c>
      <c r="C97" s="36">
        <f>'Modtagere_AED06 '!G96</f>
        <v>0.33900830483634592</v>
      </c>
      <c r="D97" s="40">
        <f t="shared" si="3"/>
        <v>-0.30328627046695816</v>
      </c>
      <c r="E97" s="43">
        <f>'Ark1'!B93</f>
        <v>2.8452075471698111</v>
      </c>
      <c r="F97" s="43">
        <f>'Ark1'!C93</f>
        <v>3.116463722170185</v>
      </c>
      <c r="G97" s="46">
        <f t="shared" si="4"/>
        <v>9.5337921927768771E-2</v>
      </c>
      <c r="H97" s="36">
        <f>Timer_AED022!F96</f>
        <v>1.3943502824858758</v>
      </c>
      <c r="I97" s="36">
        <f>Timer_AED022!G96</f>
        <v>1.0583781143136297</v>
      </c>
      <c r="J97" s="46">
        <f t="shared" si="5"/>
        <v>-0.24095248689824778</v>
      </c>
      <c r="K97" s="54"/>
    </row>
    <row r="98" spans="1:11" ht="15" x14ac:dyDescent="0.25">
      <c r="A98" s="32" t="str">
        <f>'Modtagere_AED06 '!E97</f>
        <v>Vesthimmerlands</v>
      </c>
      <c r="B98" s="36">
        <f>'Modtagere_AED06 '!F97</f>
        <v>0.6050987890376035</v>
      </c>
      <c r="C98" s="36">
        <f>'Modtagere_AED06 '!G97</f>
        <v>0.36199880311190902</v>
      </c>
      <c r="D98" s="40">
        <f t="shared" si="3"/>
        <v>-0.40175255731768977</v>
      </c>
      <c r="E98" s="43">
        <f>'Ark1'!B94</f>
        <v>3.5783126184958922</v>
      </c>
      <c r="F98" s="43">
        <f>'Ark1'!C94</f>
        <v>2.5362704579269302</v>
      </c>
      <c r="G98" s="46">
        <f t="shared" si="4"/>
        <v>-0.29121048708342706</v>
      </c>
      <c r="H98" s="36">
        <f>Timer_AED022!F97</f>
        <v>2.1676226896112172</v>
      </c>
      <c r="I98" s="36">
        <f>Timer_AED022!G97</f>
        <v>0.92339916217833629</v>
      </c>
      <c r="J98" s="46">
        <f t="shared" si="5"/>
        <v>-0.57400373847168185</v>
      </c>
      <c r="K98" s="55"/>
    </row>
    <row r="99" spans="1:11" ht="15" x14ac:dyDescent="0.25">
      <c r="A99" s="32" t="str">
        <f>'Modtagere_AED06 '!E98</f>
        <v>Viborg</v>
      </c>
      <c r="B99" s="36">
        <f>'Modtagere_AED06 '!F98</f>
        <v>0.51193568336425477</v>
      </c>
      <c r="C99" s="36">
        <f>'Modtagere_AED06 '!G98</f>
        <v>0.31315994798439528</v>
      </c>
      <c r="D99" s="40">
        <f t="shared" si="3"/>
        <v>-0.3882826336183049</v>
      </c>
      <c r="E99" s="43">
        <f>'Ark1'!B95</f>
        <v>3.5686458081662238</v>
      </c>
      <c r="F99" s="43">
        <f>'Ark1'!C95</f>
        <v>2.6304542812058802</v>
      </c>
      <c r="G99" s="46">
        <f t="shared" si="4"/>
        <v>-0.2628984711269064</v>
      </c>
      <c r="H99" s="36">
        <f>Timer_AED022!F98</f>
        <v>1.8382807668521954</v>
      </c>
      <c r="I99" s="36">
        <f>Timer_AED022!G98</f>
        <v>0.81456436931079323</v>
      </c>
      <c r="J99" s="46">
        <f t="shared" si="5"/>
        <v>-0.5568879444321102</v>
      </c>
      <c r="K99" s="48"/>
    </row>
    <row r="100" spans="1:11" ht="15" x14ac:dyDescent="0.25">
      <c r="A100" s="32" t="str">
        <f>'Modtagere_AED06 '!E99</f>
        <v>Vordingborg</v>
      </c>
      <c r="B100" s="36">
        <f>'Modtagere_AED06 '!F99</f>
        <v>0.4409961685823755</v>
      </c>
      <c r="C100" s="36">
        <f>'Modtagere_AED06 '!G99</f>
        <v>0.40169802661771453</v>
      </c>
      <c r="D100" s="40">
        <f t="shared" si="3"/>
        <v>-8.9112207235243379E-2</v>
      </c>
      <c r="E100" s="43">
        <f>'Ark1'!B96</f>
        <v>3.0874782797567333</v>
      </c>
      <c r="F100" s="43">
        <f>'Ark1'!C96</f>
        <v>3.8817548269164859</v>
      </c>
      <c r="G100" s="46">
        <f t="shared" si="4"/>
        <v>0.2572573716121283</v>
      </c>
      <c r="H100" s="36">
        <f>Timer_AED022!F99</f>
        <v>1.3663793103448276</v>
      </c>
      <c r="I100" s="36">
        <f>Timer_AED022!G99</f>
        <v>1.5658558972005507</v>
      </c>
      <c r="J100" s="46">
        <f t="shared" si="5"/>
        <v>0.14598917397642827</v>
      </c>
      <c r="K100" s="49"/>
    </row>
    <row r="101" spans="1:11" x14ac:dyDescent="0.35">
      <c r="A101" s="32" t="str">
        <f>'Modtagere_AED06 '!E100</f>
        <v>Ærø</v>
      </c>
      <c r="B101" s="36">
        <f>'Modtagere_AED06 '!F100</f>
        <v>0.47245762711864409</v>
      </c>
      <c r="C101" s="36">
        <f>'Modtagere_AED06 '!G100</f>
        <v>0.33857142857142858</v>
      </c>
      <c r="D101" s="40">
        <f t="shared" si="3"/>
        <v>-0.28338244714926331</v>
      </c>
      <c r="E101" s="43">
        <f>'Ark1'!B97</f>
        <v>2.9708071748878924</v>
      </c>
      <c r="F101" s="43">
        <f>'Ark1'!C97</f>
        <v>3.2705244122965644</v>
      </c>
      <c r="G101" s="46">
        <f t="shared" si="4"/>
        <v>0.10088747595002773</v>
      </c>
      <c r="H101" s="36">
        <f>Timer_AED022!F100</f>
        <v>1.4088983050847457</v>
      </c>
      <c r="I101" s="36">
        <f>Timer_AED022!G100</f>
        <v>1.1061224489795918</v>
      </c>
      <c r="J101" s="46">
        <f t="shared" si="5"/>
        <v>-0.21490256252877091</v>
      </c>
      <c r="K101" s="53"/>
    </row>
    <row r="102" spans="1:11" x14ac:dyDescent="0.35">
      <c r="A102" s="32" t="str">
        <f>'Modtagere_AED06 '!E101</f>
        <v>Aabenraa</v>
      </c>
      <c r="B102" s="36">
        <f>'Modtagere_AED06 '!F101</f>
        <v>0.51474900044424698</v>
      </c>
      <c r="C102" s="36">
        <f>'Modtagere_AED06 '!G101</f>
        <v>0.34131332082551596</v>
      </c>
      <c r="D102" s="40">
        <f t="shared" si="3"/>
        <v>-0.33693252336391089</v>
      </c>
      <c r="E102" s="43">
        <f>'Ark1'!B98</f>
        <v>4.0468197117459219</v>
      </c>
      <c r="F102" s="43">
        <f>'Ark1'!C98</f>
        <v>3.5719986807387865</v>
      </c>
      <c r="G102" s="46">
        <f t="shared" si="4"/>
        <v>-0.11733189636023669</v>
      </c>
      <c r="H102" s="36">
        <f>Timer_AED022!F101</f>
        <v>2.0897378942692137</v>
      </c>
      <c r="I102" s="36">
        <f>Timer_AED022!G101</f>
        <v>1.2221388367729831</v>
      </c>
      <c r="J102" s="46">
        <f t="shared" si="5"/>
        <v>-0.41517123265816647</v>
      </c>
      <c r="K102" s="54"/>
    </row>
    <row r="103" spans="1:11" x14ac:dyDescent="0.35">
      <c r="A103" s="32" t="str">
        <f>'Modtagere_AED06 '!E102</f>
        <v>Aalborg</v>
      </c>
      <c r="B103" s="36">
        <f>'Modtagere_AED06 '!F102</f>
        <v>0.65468425733768154</v>
      </c>
      <c r="C103" s="36">
        <f>'Modtagere_AED06 '!G102</f>
        <v>0.44011179132286399</v>
      </c>
      <c r="D103" s="40">
        <f t="shared" si="3"/>
        <v>-0.32774954279088858</v>
      </c>
      <c r="E103" s="43">
        <f>'Ark1'!B99</f>
        <v>3.3240009056945548</v>
      </c>
      <c r="F103" s="43">
        <f>'Ark1'!C99</f>
        <v>2.5895071061384942</v>
      </c>
      <c r="G103" s="46">
        <f t="shared" si="4"/>
        <v>-0.22096678683142146</v>
      </c>
      <c r="H103" s="36">
        <f>Timer_AED022!F102</f>
        <v>2.1827749777646011</v>
      </c>
      <c r="I103" s="36">
        <f>Timer_AED022!G102</f>
        <v>1.1240351344157573</v>
      </c>
      <c r="J103" s="46">
        <f t="shared" si="5"/>
        <v>-0.48504305488837357</v>
      </c>
      <c r="K103" s="55"/>
    </row>
    <row r="104" spans="1:11" x14ac:dyDescent="0.35">
      <c r="A104" s="31" t="str">
        <f>'Modtagere_AED06 '!E103</f>
        <v>Aarhus</v>
      </c>
      <c r="B104" s="37">
        <f>'Modtagere_AED06 '!F103</f>
        <v>0.48352077117282527</v>
      </c>
      <c r="C104" s="37">
        <f>'Modtagere_AED06 '!G103</f>
        <v>0.36150677506775064</v>
      </c>
      <c r="D104" s="41">
        <f t="shared" si="3"/>
        <v>-0.25234489060132448</v>
      </c>
      <c r="E104" s="44">
        <f>'Ark1'!B100</f>
        <v>3.7604072720368356</v>
      </c>
      <c r="F104" s="44">
        <f>'Ark1'!C100</f>
        <v>3.5800053974631925</v>
      </c>
      <c r="G104" s="47">
        <f t="shared" si="4"/>
        <v>-4.797402555705832E-2</v>
      </c>
      <c r="H104" s="37">
        <f>Timer_AED022!F103</f>
        <v>1.817879274730319</v>
      </c>
      <c r="I104" s="37">
        <f>Timer_AED022!G103</f>
        <v>1.2884552845528456</v>
      </c>
      <c r="J104" s="47">
        <f t="shared" si="5"/>
        <v>-0.29123165522419686</v>
      </c>
      <c r="K104" s="48"/>
    </row>
    <row r="105" spans="1:11" x14ac:dyDescent="0.35">
      <c r="A105" t="s">
        <v>142</v>
      </c>
      <c r="D105" s="29"/>
      <c r="G105" s="8"/>
    </row>
    <row r="106" spans="1:11" x14ac:dyDescent="0.35">
      <c r="D106" s="29"/>
      <c r="G106" s="8"/>
    </row>
    <row r="107" spans="1:11" x14ac:dyDescent="0.35">
      <c r="D107" s="29"/>
      <c r="G107" s="8"/>
    </row>
    <row r="108" spans="1:11" x14ac:dyDescent="0.35">
      <c r="D108" s="29"/>
      <c r="G108" s="8"/>
    </row>
    <row r="109" spans="1:11" x14ac:dyDescent="0.35">
      <c r="D109" s="29"/>
      <c r="G109" s="8"/>
    </row>
    <row r="110" spans="1:11" x14ac:dyDescent="0.35">
      <c r="D110" s="29"/>
      <c r="G110" s="8"/>
    </row>
    <row r="111" spans="1:11" x14ac:dyDescent="0.35">
      <c r="D111" s="29"/>
      <c r="G111" s="8"/>
    </row>
    <row r="112" spans="1:11" x14ac:dyDescent="0.35">
      <c r="D112" s="29"/>
      <c r="G112" s="8"/>
    </row>
    <row r="113" spans="4:7" x14ac:dyDescent="0.35">
      <c r="D113" s="29"/>
      <c r="G113" s="8"/>
    </row>
    <row r="114" spans="4:7" x14ac:dyDescent="0.35">
      <c r="D114" s="29"/>
      <c r="G114" s="8"/>
    </row>
    <row r="115" spans="4:7" x14ac:dyDescent="0.35">
      <c r="D115" s="29"/>
      <c r="G115" s="8"/>
    </row>
    <row r="116" spans="4:7" x14ac:dyDescent="0.35">
      <c r="D116" s="29"/>
      <c r="G116" s="8"/>
    </row>
    <row r="117" spans="4:7" x14ac:dyDescent="0.35">
      <c r="D117" s="29"/>
      <c r="G117" s="8"/>
    </row>
    <row r="118" spans="4:7" x14ac:dyDescent="0.35">
      <c r="D118" s="29"/>
      <c r="G118" s="8"/>
    </row>
    <row r="119" spans="4:7" x14ac:dyDescent="0.35">
      <c r="D119" s="29"/>
      <c r="G119" s="8"/>
    </row>
    <row r="120" spans="4:7" x14ac:dyDescent="0.35">
      <c r="D120" s="29"/>
      <c r="G120" s="8"/>
    </row>
    <row r="121" spans="4:7" x14ac:dyDescent="0.35">
      <c r="D121" s="29"/>
      <c r="G121" s="8"/>
    </row>
    <row r="122" spans="4:7" x14ac:dyDescent="0.35">
      <c r="D122" s="29"/>
      <c r="G122" s="8"/>
    </row>
    <row r="123" spans="4:7" x14ac:dyDescent="0.35">
      <c r="D123" s="29"/>
      <c r="G123" s="8"/>
    </row>
    <row r="124" spans="4:7" x14ac:dyDescent="0.35">
      <c r="D124" s="29"/>
      <c r="G124" s="8"/>
    </row>
    <row r="125" spans="4:7" x14ac:dyDescent="0.35">
      <c r="D125" s="29"/>
      <c r="G125" s="8"/>
    </row>
    <row r="126" spans="4:7" x14ac:dyDescent="0.35">
      <c r="D126" s="29"/>
      <c r="G126" s="8"/>
    </row>
    <row r="127" spans="4:7" x14ac:dyDescent="0.35">
      <c r="D127" s="29"/>
      <c r="G127" s="8"/>
    </row>
    <row r="128" spans="4:7" x14ac:dyDescent="0.35">
      <c r="D128" s="29"/>
      <c r="G128" s="8"/>
    </row>
    <row r="129" spans="4:7" x14ac:dyDescent="0.35">
      <c r="D129" s="29"/>
      <c r="G129" s="8"/>
    </row>
    <row r="130" spans="4:7" x14ac:dyDescent="0.35">
      <c r="D130" s="29"/>
      <c r="G130" s="8"/>
    </row>
    <row r="131" spans="4:7" x14ac:dyDescent="0.35">
      <c r="D131" s="29"/>
      <c r="G131" s="8"/>
    </row>
    <row r="132" spans="4:7" x14ac:dyDescent="0.35">
      <c r="D132" s="29"/>
      <c r="G132" s="8"/>
    </row>
    <row r="133" spans="4:7" x14ac:dyDescent="0.35">
      <c r="D133" s="29"/>
      <c r="G133" s="8"/>
    </row>
    <row r="134" spans="4:7" x14ac:dyDescent="0.35">
      <c r="D134" s="29"/>
    </row>
    <row r="135" spans="4:7" x14ac:dyDescent="0.35">
      <c r="D135" s="29"/>
    </row>
    <row r="136" spans="4:7" x14ac:dyDescent="0.35">
      <c r="D136" s="29"/>
    </row>
    <row r="137" spans="4:7" x14ac:dyDescent="0.35">
      <c r="D137" s="29"/>
    </row>
    <row r="138" spans="4:7" x14ac:dyDescent="0.35">
      <c r="D138" s="29"/>
    </row>
    <row r="139" spans="4:7" x14ac:dyDescent="0.35">
      <c r="D139" s="29"/>
    </row>
    <row r="140" spans="4:7" x14ac:dyDescent="0.35">
      <c r="D140" s="29"/>
    </row>
    <row r="141" spans="4:7" x14ac:dyDescent="0.35">
      <c r="D141" s="29"/>
    </row>
    <row r="142" spans="4:7" x14ac:dyDescent="0.35">
      <c r="D142" s="29"/>
    </row>
    <row r="143" spans="4:7" x14ac:dyDescent="0.35">
      <c r="D143" s="29"/>
    </row>
    <row r="144" spans="4:7" x14ac:dyDescent="0.35">
      <c r="D144" s="29"/>
    </row>
    <row r="145" spans="4:4" x14ac:dyDescent="0.35">
      <c r="D145" s="29"/>
    </row>
    <row r="146" spans="4:4" x14ac:dyDescent="0.35">
      <c r="D146" s="29"/>
    </row>
    <row r="147" spans="4:4" x14ac:dyDescent="0.35">
      <c r="D147" s="29"/>
    </row>
    <row r="148" spans="4:4" x14ac:dyDescent="0.35">
      <c r="D148" s="29"/>
    </row>
    <row r="149" spans="4:4" x14ac:dyDescent="0.35">
      <c r="D149" s="29"/>
    </row>
    <row r="150" spans="4:4" x14ac:dyDescent="0.35">
      <c r="D150" s="29"/>
    </row>
    <row r="151" spans="4:4" x14ac:dyDescent="0.35">
      <c r="D151" s="29"/>
    </row>
    <row r="152" spans="4:4" x14ac:dyDescent="0.35">
      <c r="D152" s="29"/>
    </row>
    <row r="153" spans="4:4" x14ac:dyDescent="0.35">
      <c r="D153" s="29"/>
    </row>
    <row r="154" spans="4:4" x14ac:dyDescent="0.35">
      <c r="D154" s="29"/>
    </row>
    <row r="155" spans="4:4" x14ac:dyDescent="0.35">
      <c r="D155" s="29"/>
    </row>
    <row r="156" spans="4:4" x14ac:dyDescent="0.35">
      <c r="D156" s="29"/>
    </row>
    <row r="157" spans="4:4" x14ac:dyDescent="0.35">
      <c r="D157" s="29"/>
    </row>
    <row r="158" spans="4:4" x14ac:dyDescent="0.35">
      <c r="D158" s="29"/>
    </row>
    <row r="159" spans="4:4" x14ac:dyDescent="0.35">
      <c r="D159" s="29"/>
    </row>
    <row r="160" spans="4:4" x14ac:dyDescent="0.35">
      <c r="D160" s="29"/>
    </row>
    <row r="161" spans="4:4" x14ac:dyDescent="0.35">
      <c r="D161" s="29"/>
    </row>
    <row r="162" spans="4:4" x14ac:dyDescent="0.35">
      <c r="D162" s="29"/>
    </row>
    <row r="163" spans="4:4" x14ac:dyDescent="0.35">
      <c r="D163" s="29"/>
    </row>
    <row r="164" spans="4:4" x14ac:dyDescent="0.35">
      <c r="D164" s="29"/>
    </row>
    <row r="165" spans="4:4" x14ac:dyDescent="0.35">
      <c r="D165" s="29"/>
    </row>
    <row r="166" spans="4:4" x14ac:dyDescent="0.35">
      <c r="D166" s="29"/>
    </row>
    <row r="167" spans="4:4" x14ac:dyDescent="0.35">
      <c r="D167" s="29"/>
    </row>
    <row r="168" spans="4:4" x14ac:dyDescent="0.35">
      <c r="D168" s="29"/>
    </row>
    <row r="169" spans="4:4" x14ac:dyDescent="0.35">
      <c r="D169" s="29"/>
    </row>
    <row r="170" spans="4:4" x14ac:dyDescent="0.35">
      <c r="D170" s="29"/>
    </row>
    <row r="171" spans="4:4" x14ac:dyDescent="0.35">
      <c r="D171" s="29"/>
    </row>
    <row r="172" spans="4:4" x14ac:dyDescent="0.35">
      <c r="D172" s="29"/>
    </row>
    <row r="173" spans="4:4" x14ac:dyDescent="0.35">
      <c r="D173" s="29"/>
    </row>
    <row r="174" spans="4:4" x14ac:dyDescent="0.35">
      <c r="D174" s="29"/>
    </row>
    <row r="175" spans="4:4" x14ac:dyDescent="0.35">
      <c r="D175" s="29"/>
    </row>
    <row r="176" spans="4:4" x14ac:dyDescent="0.35">
      <c r="D176" s="29"/>
    </row>
    <row r="177" spans="4:4" x14ac:dyDescent="0.35">
      <c r="D177" s="29"/>
    </row>
    <row r="178" spans="4:4" x14ac:dyDescent="0.35">
      <c r="D178" s="29"/>
    </row>
    <row r="179" spans="4:4" x14ac:dyDescent="0.35">
      <c r="D179" s="29"/>
    </row>
    <row r="180" spans="4:4" x14ac:dyDescent="0.35">
      <c r="D180" s="29"/>
    </row>
    <row r="181" spans="4:4" x14ac:dyDescent="0.35">
      <c r="D181" s="29"/>
    </row>
    <row r="182" spans="4:4" x14ac:dyDescent="0.35">
      <c r="D182" s="29"/>
    </row>
    <row r="183" spans="4:4" x14ac:dyDescent="0.35">
      <c r="D183" s="29"/>
    </row>
    <row r="184" spans="4:4" x14ac:dyDescent="0.35">
      <c r="D184" s="29"/>
    </row>
    <row r="185" spans="4:4" x14ac:dyDescent="0.35">
      <c r="D185" s="29"/>
    </row>
    <row r="186" spans="4:4" x14ac:dyDescent="0.35">
      <c r="D186" s="29"/>
    </row>
    <row r="187" spans="4:4" x14ac:dyDescent="0.35">
      <c r="D187" s="29"/>
    </row>
    <row r="188" spans="4:4" x14ac:dyDescent="0.35">
      <c r="D188" s="29"/>
    </row>
    <row r="189" spans="4:4" x14ac:dyDescent="0.35">
      <c r="D189" s="29"/>
    </row>
    <row r="190" spans="4:4" x14ac:dyDescent="0.35">
      <c r="D190" s="29"/>
    </row>
    <row r="191" spans="4:4" x14ac:dyDescent="0.35">
      <c r="D191" s="29"/>
    </row>
    <row r="192" spans="4:4" x14ac:dyDescent="0.35">
      <c r="D192" s="29"/>
    </row>
    <row r="193" spans="4:4" x14ac:dyDescent="0.35">
      <c r="D193" s="29"/>
    </row>
    <row r="194" spans="4:4" x14ac:dyDescent="0.35">
      <c r="D194" s="29"/>
    </row>
    <row r="195" spans="4:4" x14ac:dyDescent="0.35">
      <c r="D195" s="29"/>
    </row>
    <row r="196" spans="4:4" x14ac:dyDescent="0.35">
      <c r="D196" s="29"/>
    </row>
    <row r="197" spans="4:4" x14ac:dyDescent="0.35">
      <c r="D197" s="29"/>
    </row>
    <row r="198" spans="4:4" x14ac:dyDescent="0.35">
      <c r="D198" s="29"/>
    </row>
    <row r="199" spans="4:4" x14ac:dyDescent="0.35">
      <c r="D199" s="29"/>
    </row>
    <row r="200" spans="4:4" x14ac:dyDescent="0.35">
      <c r="D200" s="29"/>
    </row>
    <row r="201" spans="4:4" x14ac:dyDescent="0.35">
      <c r="D201" s="29"/>
    </row>
    <row r="202" spans="4:4" x14ac:dyDescent="0.35">
      <c r="D202" s="29"/>
    </row>
    <row r="203" spans="4:4" x14ac:dyDescent="0.35">
      <c r="D203" s="29"/>
    </row>
    <row r="204" spans="4:4" x14ac:dyDescent="0.35">
      <c r="D204" s="29"/>
    </row>
    <row r="205" spans="4:4" x14ac:dyDescent="0.35">
      <c r="D205" s="29"/>
    </row>
    <row r="206" spans="4:4" x14ac:dyDescent="0.35">
      <c r="D206" s="29"/>
    </row>
    <row r="207" spans="4:4" x14ac:dyDescent="0.35">
      <c r="D207" s="29"/>
    </row>
    <row r="208" spans="4:4" x14ac:dyDescent="0.35">
      <c r="D208" s="29"/>
    </row>
    <row r="209" spans="4:4" x14ac:dyDescent="0.35">
      <c r="D209" s="29"/>
    </row>
    <row r="210" spans="4:4" x14ac:dyDescent="0.35">
      <c r="D210" s="29"/>
    </row>
    <row r="211" spans="4:4" x14ac:dyDescent="0.35">
      <c r="D211" s="29"/>
    </row>
    <row r="212" spans="4:4" x14ac:dyDescent="0.35">
      <c r="D212" s="29"/>
    </row>
    <row r="213" spans="4:4" x14ac:dyDescent="0.35">
      <c r="D213" s="29"/>
    </row>
    <row r="214" spans="4:4" x14ac:dyDescent="0.35">
      <c r="D214" s="29"/>
    </row>
    <row r="215" spans="4:4" x14ac:dyDescent="0.35">
      <c r="D215" s="29"/>
    </row>
    <row r="216" spans="4:4" x14ac:dyDescent="0.35">
      <c r="D216" s="29"/>
    </row>
    <row r="217" spans="4:4" x14ac:dyDescent="0.35">
      <c r="D217" s="29"/>
    </row>
    <row r="218" spans="4:4" x14ac:dyDescent="0.35">
      <c r="D218" s="29"/>
    </row>
    <row r="219" spans="4:4" x14ac:dyDescent="0.35">
      <c r="D219" s="29"/>
    </row>
    <row r="220" spans="4:4" x14ac:dyDescent="0.35">
      <c r="D220" s="29"/>
    </row>
    <row r="221" spans="4:4" x14ac:dyDescent="0.35">
      <c r="D221" s="29"/>
    </row>
    <row r="222" spans="4:4" x14ac:dyDescent="0.35">
      <c r="D222" s="29"/>
    </row>
    <row r="223" spans="4:4" x14ac:dyDescent="0.35">
      <c r="D223" s="29"/>
    </row>
    <row r="224" spans="4:4" x14ac:dyDescent="0.35">
      <c r="D224" s="29"/>
    </row>
    <row r="225" spans="4:4" x14ac:dyDescent="0.35">
      <c r="D225" s="29"/>
    </row>
  </sheetData>
  <mergeCells count="3"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Navngivne områder</vt:lpstr>
      </vt:variant>
      <vt:variant>
        <vt:i4>1</vt:i4>
      </vt:variant>
    </vt:vector>
  </HeadingPairs>
  <TitlesOfParts>
    <vt:vector size="10" baseType="lpstr">
      <vt:lpstr>AED022</vt:lpstr>
      <vt:lpstr>AED06</vt:lpstr>
      <vt:lpstr>FOLK1</vt:lpstr>
      <vt:lpstr>RESI01</vt:lpstr>
      <vt:lpstr>Modtagere_AED06 </vt:lpstr>
      <vt:lpstr>Timer_AED022</vt:lpstr>
      <vt:lpstr>AED021</vt:lpstr>
      <vt:lpstr>Ark1</vt:lpstr>
      <vt:lpstr>tabel til komm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Wraae</dc:creator>
  <cp:lastModifiedBy>Per Jacobi</cp:lastModifiedBy>
  <dcterms:created xsi:type="dcterms:W3CDTF">2018-07-10T09:28:51Z</dcterms:created>
  <dcterms:modified xsi:type="dcterms:W3CDTF">2018-08-08T08:20:35Z</dcterms:modified>
</cp:coreProperties>
</file>